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92" windowHeight="7932" firstSheet="3" activeTab="3"/>
  </bookViews>
  <sheets>
    <sheet name="Pq copier BRK" sheetId="1" r:id="rId1"/>
    <sheet name="Conditions simul et mode calcul" sheetId="2" r:id="rId2"/>
    <sheet name="Graph Synthèse avec taux rot 4" sheetId="3" r:id="rId3"/>
    <sheet name="Des résultats en chiffres" sheetId="4" r:id="rId4"/>
    <sheet name="Graph Taux de rotation du capit" sheetId="5" r:id="rId5"/>
    <sheet name="Conclusion" sheetId="6" r:id="rId6"/>
  </sheets>
  <definedNames/>
  <calcPr fullCalcOnLoad="1"/>
</workbook>
</file>

<file path=xl/sharedStrings.xml><?xml version="1.0" encoding="utf-8"?>
<sst xmlns="http://schemas.openxmlformats.org/spreadsheetml/2006/main" count="102" uniqueCount="80">
  <si>
    <t>Frais par opération achat ou vente = 24,95 €+ 1,7/1000</t>
  </si>
  <si>
    <t xml:space="preserve">Taux de </t>
  </si>
  <si>
    <t>réussite,%</t>
  </si>
  <si>
    <t>perte par opération = 10 % brut</t>
  </si>
  <si>
    <t>gain par opération = 10 %  brut</t>
  </si>
  <si>
    <t>taux de réussite = 70, 72, 75 et 80 %</t>
  </si>
  <si>
    <t>du capital</t>
  </si>
  <si>
    <t>Taux de réussite constant = 75 %</t>
  </si>
  <si>
    <t>rotation</t>
  </si>
  <si>
    <t>Montant des lots en €</t>
  </si>
  <si>
    <t>Stockpicking type Baraka - Simulation</t>
  </si>
  <si>
    <t>FB 10 mai 2006</t>
  </si>
  <si>
    <t>Calcul des returns nets de tous frais</t>
  </si>
  <si>
    <t>Conditions</t>
  </si>
  <si>
    <t>20 Titres en permanence en  PTF</t>
  </si>
  <si>
    <t>Mêmes conditions sauf le taux de rotation qui est de 6 /an</t>
  </si>
  <si>
    <r>
      <t xml:space="preserve">taux de rotation du capital = </t>
    </r>
    <r>
      <rPr>
        <b/>
        <sz val="10"/>
        <rFont val="Arial"/>
        <family val="2"/>
      </rPr>
      <t>4</t>
    </r>
  </si>
  <si>
    <t>Conditions retenues</t>
  </si>
  <si>
    <t>Montant</t>
  </si>
  <si>
    <t>Frais</t>
  </si>
  <si>
    <t>montant</t>
  </si>
  <si>
    <t>%</t>
  </si>
  <si>
    <t xml:space="preserve"> en € </t>
  </si>
  <si>
    <r>
      <t>Frais</t>
    </r>
    <r>
      <rPr>
        <sz val="12"/>
        <rFont val="Arial"/>
        <family val="2"/>
      </rPr>
      <t>(par opération)</t>
    </r>
  </si>
  <si>
    <t>en %</t>
  </si>
  <si>
    <t>gagnants</t>
  </si>
  <si>
    <t>perdants</t>
  </si>
  <si>
    <t>Mode de calcul</t>
  </si>
  <si>
    <t>1ère tranche</t>
  </si>
  <si>
    <t>Mise</t>
  </si>
  <si>
    <t>brute</t>
  </si>
  <si>
    <t>nette</t>
  </si>
  <si>
    <t>Achat</t>
  </si>
  <si>
    <t>Vente</t>
  </si>
  <si>
    <t>Produit</t>
  </si>
  <si>
    <t>brut</t>
  </si>
  <si>
    <t>net</t>
  </si>
  <si>
    <t>nb</t>
  </si>
  <si>
    <t>tot</t>
  </si>
  <si>
    <t>20 lots à 3000 €</t>
  </si>
  <si>
    <t>Return</t>
  </si>
  <si>
    <t xml:space="preserve">total </t>
  </si>
  <si>
    <t>2ème tranche</t>
  </si>
  <si>
    <t>FB, 10 mai 2006</t>
  </si>
  <si>
    <r>
      <t>.</t>
    </r>
    <r>
      <rPr>
        <sz val="16"/>
        <rFont val="Arial"/>
        <family val="0"/>
      </rPr>
      <t xml:space="preserve"> Taux annuel de rotation du capital: 4</t>
    </r>
  </si>
  <si>
    <r>
      <t>.</t>
    </r>
    <r>
      <rPr>
        <sz val="26"/>
        <rFont val="Arial"/>
        <family val="2"/>
      </rPr>
      <t xml:space="preserve"> </t>
    </r>
    <r>
      <rPr>
        <sz val="16"/>
        <rFont val="Arial"/>
        <family val="0"/>
      </rPr>
      <t xml:space="preserve">Les bénéfices réalisés sont toujours de 10 % brut </t>
    </r>
  </si>
  <si>
    <r>
      <t xml:space="preserve">. </t>
    </r>
    <r>
      <rPr>
        <sz val="16"/>
        <rFont val="Arial"/>
        <family val="0"/>
      </rPr>
      <t xml:space="preserve">Les frais à l'achat et à la vente sont de: </t>
    </r>
  </si>
  <si>
    <t xml:space="preserve">    25,95€ + 1,7/1000 du montant investi ou vendu</t>
  </si>
  <si>
    <r>
      <t>.</t>
    </r>
    <r>
      <rPr>
        <sz val="26"/>
        <rFont val="Arial"/>
        <family val="2"/>
      </rPr>
      <t xml:space="preserve"> </t>
    </r>
    <r>
      <rPr>
        <b/>
        <sz val="16"/>
        <rFont val="Arial"/>
        <family val="2"/>
      </rPr>
      <t xml:space="preserve">Le taux de réussite varie: </t>
    </r>
  </si>
  <si>
    <t>Nombre de</t>
  </si>
  <si>
    <r>
      <t xml:space="preserve">. </t>
    </r>
    <r>
      <rPr>
        <sz val="16"/>
        <rFont val="Arial"/>
        <family val="0"/>
      </rPr>
      <t>Les pertes subies sont toujours de 10 % brut</t>
    </r>
  </si>
  <si>
    <t>Taux de rotation du capital : 4</t>
  </si>
  <si>
    <t>Taux de réussite : 75 %</t>
  </si>
  <si>
    <t>Gain brut, %</t>
  </si>
  <si>
    <t>Perte brute, %</t>
  </si>
  <si>
    <t>Return %/an</t>
  </si>
  <si>
    <t>Lot de 9000 €</t>
  </si>
  <si>
    <r>
      <t xml:space="preserve">. </t>
    </r>
    <r>
      <rPr>
        <sz val="16"/>
        <rFont val="Arial"/>
        <family val="0"/>
      </rPr>
      <t>Le portefeuille contient en permanence 20 titres</t>
    </r>
    <r>
      <rPr>
        <sz val="12"/>
        <rFont val="Arial"/>
        <family val="2"/>
      </rPr>
      <t>(20 lignes)</t>
    </r>
  </si>
  <si>
    <t xml:space="preserve">   (une simulation a été faite avec un taux variant de 1 à 6)</t>
  </si>
  <si>
    <t>(exemple avec un taux de réussite de 75 % et  un taux de rotation de 2 )</t>
  </si>
  <si>
    <t xml:space="preserve">Après 2 tranches, donc un taux de rotation annuel  de 2, </t>
  </si>
  <si>
    <t xml:space="preserve">le return annuel net est de </t>
  </si>
  <si>
    <t>( en %)</t>
  </si>
  <si>
    <t>autrement dit si le portefeuille se renouvelle tous les 6 mois</t>
  </si>
  <si>
    <t>Simulation supplémentaire portant sur montant des pertes et des gains</t>
  </si>
  <si>
    <t>Pourquoi copier le portefeuille virtuel de Baraka ?</t>
  </si>
  <si>
    <t xml:space="preserve">La réponse : </t>
  </si>
  <si>
    <t xml:space="preserve">parce que les résultats obtenus après plus de 5 ans de fonctionnement, </t>
  </si>
  <si>
    <t>dont les deux mauvaises années 2001 et 2002,</t>
  </si>
  <si>
    <t>sont les suivants:</t>
  </si>
  <si>
    <t>FB, le 11 mai 2006</t>
  </si>
  <si>
    <t xml:space="preserve">il faut le copier dans sa totalité; </t>
  </si>
  <si>
    <t>et obtenir les mêmes résultats,</t>
  </si>
  <si>
    <t xml:space="preserve">en particulier, il faut que les montants des lots </t>
  </si>
  <si>
    <t xml:space="preserve">par ligne investie soient les mêmes </t>
  </si>
  <si>
    <t xml:space="preserve">Si on veut copier le portefeuille virtuel Baraka </t>
  </si>
  <si>
    <t>Si le montant des lots par ligne investie est plus faible</t>
  </si>
  <si>
    <t xml:space="preserve"> il est normal d'obtenir des returns inférieurs</t>
  </si>
  <si>
    <t>à cause du poids relatif plus élevé des frais</t>
  </si>
  <si>
    <t>Conclusion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</si>
</sst>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sz val="16"/>
      <color indexed="12"/>
      <name val="Arial"/>
      <family val="2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26"/>
      <name val="Arial"/>
      <family val="2"/>
    </font>
    <font>
      <b/>
      <sz val="26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0" fillId="0" borderId="3" xfId="0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23" fillId="3" borderId="7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7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2" fontId="0" fillId="0" borderId="16" xfId="0" applyNumberForma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2" fontId="12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4" borderId="20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3" fillId="5" borderId="12" xfId="0" applyFont="1" applyFill="1" applyBorder="1" applyAlignment="1">
      <alignment/>
    </xf>
    <xf numFmtId="0" fontId="0" fillId="5" borderId="14" xfId="0" applyFill="1" applyBorder="1" applyAlignment="1">
      <alignment/>
    </xf>
    <xf numFmtId="0" fontId="23" fillId="5" borderId="15" xfId="0" applyFont="1" applyFill="1" applyBorder="1" applyAlignment="1">
      <alignment/>
    </xf>
    <xf numFmtId="0" fontId="0" fillId="5" borderId="16" xfId="0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0" fillId="3" borderId="9" xfId="0" applyFill="1" applyBorder="1" applyAlignment="1">
      <alignment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164" fontId="0" fillId="0" borderId="0" xfId="0" applyNumberFormat="1" applyAlignment="1">
      <alignment/>
    </xf>
    <xf numFmtId="164" fontId="0" fillId="2" borderId="9" xfId="0" applyNumberFormat="1" applyFill="1" applyBorder="1" applyAlignment="1">
      <alignment/>
    </xf>
    <xf numFmtId="164" fontId="22" fillId="0" borderId="13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2" fillId="0" borderId="9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6" fillId="3" borderId="1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13" xfId="0" applyFont="1" applyBorder="1" applyAlignment="1">
      <alignment/>
    </xf>
    <xf numFmtId="164" fontId="24" fillId="0" borderId="13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2" fontId="20" fillId="0" borderId="16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6" fillId="2" borderId="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9" fillId="2" borderId="7" xfId="0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3" xfId="0" applyFont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5" borderId="0" xfId="0" applyFont="1" applyFill="1" applyBorder="1" applyAlignment="1">
      <alignment/>
    </xf>
    <xf numFmtId="0" fontId="0" fillId="5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Stockpicking du type Baraka
 Simulation d'un PTF  virtuel de 20 titres d'un poids égal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085"/>
          <c:w val="0.94675"/>
          <c:h val="0.7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('Des résultats en chiffres'!$C$15,'Des résultats en chiffres'!$D$15,'Des résultats en chiffres'!$E$15,'Des résultats en chiffres'!$F$15)</c:f>
              <c:numCache>
                <c:ptCount val="4"/>
                <c:pt idx="0">
                  <c:v>9.73</c:v>
                </c:pt>
                <c:pt idx="1">
                  <c:v>11.55</c:v>
                </c:pt>
                <c:pt idx="2">
                  <c:v>13.36</c:v>
                </c:pt>
                <c:pt idx="3">
                  <c:v>14.57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('Des résultats en chiffres'!$C$16,'Des résultats en chiffres'!$D$16,'Des résultats en chiffres'!$E$16,'Des résultats en chiffres'!$F$16)</c:f>
              <c:numCache>
                <c:ptCount val="4"/>
                <c:pt idx="0">
                  <c:v>11.49</c:v>
                </c:pt>
                <c:pt idx="1">
                  <c:v>13.31</c:v>
                </c:pt>
                <c:pt idx="2">
                  <c:v>15.14</c:v>
                </c:pt>
                <c:pt idx="3">
                  <c:v>16.36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('Des résultats en chiffres'!$C$17,'Des résultats en chiffres'!$D$17,'Des résultats en chiffres'!$E$17,'Des résultats en chiffres'!$F$17)</c:f>
              <c:numCache>
                <c:ptCount val="4"/>
                <c:pt idx="0">
                  <c:v>14.1</c:v>
                </c:pt>
                <c:pt idx="1">
                  <c:v>16</c:v>
                </c:pt>
                <c:pt idx="2">
                  <c:v>18.1</c:v>
                </c:pt>
                <c:pt idx="3">
                  <c:v>19.08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('Des résultats en chiffres'!$C$18,'Des résultats en chiffres'!$D$18,'Des résultats en chiffres'!$E$18,'Des résultats en chiffres'!$F$18)</c:f>
              <c:numCache>
                <c:ptCount val="4"/>
                <c:pt idx="0">
                  <c:v>18.7</c:v>
                </c:pt>
                <c:pt idx="1">
                  <c:v>20.59</c:v>
                </c:pt>
                <c:pt idx="2">
                  <c:v>22.47</c:v>
                </c:pt>
                <c:pt idx="3">
                  <c:v>23.73</c:v>
                </c:pt>
              </c:numCache>
            </c:numRef>
          </c:val>
          <c:smooth val="0"/>
        </c:ser>
        <c:marker val="1"/>
        <c:axId val="36641579"/>
        <c:axId val="61338756"/>
      </c:line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Montant des mises initiales 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 annuel net,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4157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'Des résultats en chiffres'!$C$52:$E$52</c:f>
              <c:numCache>
                <c:ptCount val="3"/>
                <c:pt idx="0">
                  <c:v>19.08</c:v>
                </c:pt>
                <c:pt idx="1">
                  <c:v>20.74</c:v>
                </c:pt>
                <c:pt idx="2">
                  <c:v>25.84</c:v>
                </c:pt>
              </c:numCache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77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Stockpicking du type Baraka
 Simulation d'un Portefeuille de 20 titres à poids égal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1"/>
          <c:w val="0.8675"/>
          <c:h val="0.81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chiffres'!$C$35:$C$40</c:f>
              <c:numCache>
                <c:ptCount val="6"/>
                <c:pt idx="0">
                  <c:v>3.28</c:v>
                </c:pt>
                <c:pt idx="1">
                  <c:v>6.73</c:v>
                </c:pt>
                <c:pt idx="2">
                  <c:v>10.3</c:v>
                </c:pt>
                <c:pt idx="3">
                  <c:v>14.1</c:v>
                </c:pt>
                <c:pt idx="4">
                  <c:v>18.09</c:v>
                </c:pt>
                <c:pt idx="5">
                  <c:v>22.28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chiffres'!$D$35:$D$40</c:f>
              <c:numCache>
                <c:ptCount val="6"/>
                <c:pt idx="0">
                  <c:v>3.71</c:v>
                </c:pt>
                <c:pt idx="1">
                  <c:v>7.61</c:v>
                </c:pt>
                <c:pt idx="2">
                  <c:v>11.7</c:v>
                </c:pt>
                <c:pt idx="3">
                  <c:v>16</c:v>
                </c:pt>
                <c:pt idx="4">
                  <c:v>20.51</c:v>
                </c:pt>
                <c:pt idx="5">
                  <c:v>25.25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chiffres'!$E$35:$E$40</c:f>
              <c:numCache>
                <c:ptCount val="6"/>
                <c:pt idx="0">
                  <c:v>4.14</c:v>
                </c:pt>
                <c:pt idx="1">
                  <c:v>8.71</c:v>
                </c:pt>
                <c:pt idx="2">
                  <c:v>13.29</c:v>
                </c:pt>
                <c:pt idx="3">
                  <c:v>18.1</c:v>
                </c:pt>
                <c:pt idx="4">
                  <c:v>23.15</c:v>
                </c:pt>
                <c:pt idx="5">
                  <c:v>28.44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chiffres'!$F$35:$F$40</c:f>
              <c:numCache>
                <c:ptCount val="6"/>
                <c:pt idx="0">
                  <c:v>4.43</c:v>
                </c:pt>
                <c:pt idx="1">
                  <c:v>9.08</c:v>
                </c:pt>
                <c:pt idx="2">
                  <c:v>13.96</c:v>
                </c:pt>
                <c:pt idx="3">
                  <c:v>19.08</c:v>
                </c:pt>
                <c:pt idx="4">
                  <c:v>24.47</c:v>
                </c:pt>
                <c:pt idx="5">
                  <c:v>30.12</c:v>
                </c:pt>
              </c:numCache>
            </c:numRef>
          </c:val>
          <c:smooth val="0"/>
        </c:ser>
        <c:marker val="1"/>
        <c:axId val="21449791"/>
        <c:axId val="58830392"/>
      </c:lineChart>
      <c:catAx>
        <c:axId val="2144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Taux de rotation annuel  du capital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Returns nets de tous frais 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49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47625</xdr:rowOff>
    </xdr:from>
    <xdr:to>
      <xdr:col>9</xdr:col>
      <xdr:colOff>723900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75819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0.26675</cdr:y>
    </cdr:from>
    <cdr:to>
      <cdr:x>0.631</cdr:x>
      <cdr:y>0.31525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524000"/>
          <a:ext cx="2076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taux de réussite =</a:t>
          </a: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à 80 %</a:t>
          </a:r>
        </a:p>
      </cdr:txBody>
    </cdr:sp>
  </cdr:relSizeAnchor>
  <cdr:relSizeAnchor xmlns:cdr="http://schemas.openxmlformats.org/drawingml/2006/chartDrawing">
    <cdr:from>
      <cdr:x>0.56275</cdr:x>
      <cdr:y>0.374</cdr:y>
    </cdr:from>
    <cdr:to>
      <cdr:x>0.647</cdr:x>
      <cdr:y>0.4225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2143125"/>
          <a:ext cx="781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= à 75 %</a:t>
          </a:r>
        </a:p>
      </cdr:txBody>
    </cdr:sp>
  </cdr:relSizeAnchor>
  <cdr:relSizeAnchor xmlns:cdr="http://schemas.openxmlformats.org/drawingml/2006/chartDrawing">
    <cdr:from>
      <cdr:x>0.53675</cdr:x>
      <cdr:y>0.4725</cdr:y>
    </cdr:from>
    <cdr:to>
      <cdr:x>0.62</cdr:x>
      <cdr:y>0.51975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0" y="2705100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 à 72 %</a:t>
          </a:r>
        </a:p>
      </cdr:txBody>
    </cdr:sp>
  </cdr:relSizeAnchor>
  <cdr:relSizeAnchor xmlns:cdr="http://schemas.openxmlformats.org/drawingml/2006/chartDrawing">
    <cdr:from>
      <cdr:x>0.56275</cdr:x>
      <cdr:y>0.56625</cdr:y>
    </cdr:from>
    <cdr:to>
      <cdr:x>0.647</cdr:x>
      <cdr:y>0.61475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3248025"/>
          <a:ext cx="781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 à 70 %</a:t>
          </a:r>
        </a:p>
      </cdr:txBody>
    </cdr:sp>
  </cdr:relSizeAnchor>
  <cdr:relSizeAnchor xmlns:cdr="http://schemas.openxmlformats.org/drawingml/2006/chartDrawing">
    <cdr:from>
      <cdr:x>0.88575</cdr:x>
      <cdr:y>0.2415</cdr:y>
    </cdr:from>
    <cdr:to>
      <cdr:x>0.935</cdr:x>
      <cdr:y>0.278</cdr:y>
    </cdr:to>
    <cdr:sp>
      <cdr:nvSpPr>
        <cdr:cNvPr id="5" name="TextBox 5"/>
        <cdr:cNvSpPr txBox="1">
          <a:spLocks noChangeArrowheads="1"/>
        </cdr:cNvSpPr>
      </cdr:nvSpPr>
      <cdr:spPr>
        <a:xfrm>
          <a:off x="8181975" y="1381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23,73</a:t>
          </a:r>
        </a:p>
      </cdr:txBody>
    </cdr:sp>
  </cdr:relSizeAnchor>
  <cdr:relSizeAnchor xmlns:cdr="http://schemas.openxmlformats.org/drawingml/2006/chartDrawing">
    <cdr:from>
      <cdr:x>0.39375</cdr:x>
      <cdr:y>0.32475</cdr:y>
    </cdr:from>
    <cdr:to>
      <cdr:x>0.443</cdr:x>
      <cdr:y>0.36125</cdr:y>
    </cdr:to>
    <cdr:sp>
      <cdr:nvSpPr>
        <cdr:cNvPr id="6" name="TextBox 7"/>
        <cdr:cNvSpPr txBox="1">
          <a:spLocks noChangeArrowheads="1"/>
        </cdr:cNvSpPr>
      </cdr:nvSpPr>
      <cdr:spPr>
        <a:xfrm>
          <a:off x="3629025" y="18573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20,59</a:t>
          </a:r>
        </a:p>
      </cdr:txBody>
    </cdr:sp>
  </cdr:relSizeAnchor>
  <cdr:relSizeAnchor xmlns:cdr="http://schemas.openxmlformats.org/drawingml/2006/chartDrawing">
    <cdr:from>
      <cdr:x>0.70775</cdr:x>
      <cdr:y>0.97275</cdr:y>
    </cdr:from>
    <cdr:to>
      <cdr:x>0.7195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6534150" y="55816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0.64125</cdr:x>
      <cdr:y>0.2775</cdr:y>
    </cdr:from>
    <cdr:to>
      <cdr:x>0.6905</cdr:x>
      <cdr:y>0.314</cdr:y>
    </cdr:to>
    <cdr:sp>
      <cdr:nvSpPr>
        <cdr:cNvPr id="8" name="TextBox 9"/>
        <cdr:cNvSpPr txBox="1">
          <a:spLocks noChangeArrowheads="1"/>
        </cdr:cNvSpPr>
      </cdr:nvSpPr>
      <cdr:spPr>
        <a:xfrm>
          <a:off x="5924550" y="15906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22,47</a:t>
          </a:r>
        </a:p>
      </cdr:txBody>
    </cdr:sp>
  </cdr:relSizeAnchor>
  <cdr:relSizeAnchor xmlns:cdr="http://schemas.openxmlformats.org/drawingml/2006/chartDrawing">
    <cdr:from>
      <cdr:x>0.16375</cdr:x>
      <cdr:y>0.84375</cdr:y>
    </cdr:from>
    <cdr:to>
      <cdr:x>0.22625</cdr:x>
      <cdr:y>0.887</cdr:y>
    </cdr:to>
    <cdr:sp>
      <cdr:nvSpPr>
        <cdr:cNvPr id="9" name="TextBox 10"/>
        <cdr:cNvSpPr txBox="1">
          <a:spLocks noChangeArrowheads="1"/>
        </cdr:cNvSpPr>
      </cdr:nvSpPr>
      <cdr:spPr>
        <a:xfrm>
          <a:off x="1504950" y="48387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3000 €</a:t>
          </a:r>
        </a:p>
      </cdr:txBody>
    </cdr:sp>
  </cdr:relSizeAnchor>
  <cdr:relSizeAnchor xmlns:cdr="http://schemas.openxmlformats.org/drawingml/2006/chartDrawing">
    <cdr:from>
      <cdr:x>0.39375</cdr:x>
      <cdr:y>0.84375</cdr:y>
    </cdr:from>
    <cdr:to>
      <cdr:x>0.45625</cdr:x>
      <cdr:y>0.887</cdr:y>
    </cdr:to>
    <cdr:sp>
      <cdr:nvSpPr>
        <cdr:cNvPr id="10" name="TextBox 11"/>
        <cdr:cNvSpPr txBox="1">
          <a:spLocks noChangeArrowheads="1"/>
        </cdr:cNvSpPr>
      </cdr:nvSpPr>
      <cdr:spPr>
        <a:xfrm>
          <a:off x="3629025" y="48387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4000 €</a:t>
          </a:r>
        </a:p>
      </cdr:txBody>
    </cdr:sp>
  </cdr:relSizeAnchor>
  <cdr:relSizeAnchor xmlns:cdr="http://schemas.openxmlformats.org/drawingml/2006/chartDrawing">
    <cdr:from>
      <cdr:x>0.62075</cdr:x>
      <cdr:y>0.84375</cdr:y>
    </cdr:from>
    <cdr:to>
      <cdr:x>0.68325</cdr:x>
      <cdr:y>0.92325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5734050" y="4838700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6000 €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0.8645</cdr:x>
      <cdr:y>0.84375</cdr:y>
    </cdr:from>
    <cdr:to>
      <cdr:x>0.927</cdr:x>
      <cdr:y>0.92325</cdr:y>
    </cdr:to>
    <cdr:sp>
      <cdr:nvSpPr>
        <cdr:cNvPr id="12" name="TextBox 13"/>
        <cdr:cNvSpPr txBox="1">
          <a:spLocks noChangeArrowheads="1"/>
        </cdr:cNvSpPr>
      </cdr:nvSpPr>
      <cdr:spPr>
        <a:xfrm>
          <a:off x="7981950" y="4838700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9000 €
</a:t>
          </a:r>
        </a:p>
      </cdr:txBody>
    </cdr:sp>
  </cdr:relSizeAnchor>
  <cdr:relSizeAnchor xmlns:cdr="http://schemas.openxmlformats.org/drawingml/2006/chartDrawing">
    <cdr:from>
      <cdr:x>0.18325</cdr:x>
      <cdr:y>0.42125</cdr:y>
    </cdr:from>
    <cdr:to>
      <cdr:x>0.18325</cdr:x>
      <cdr:y>0.82925</cdr:y>
    </cdr:to>
    <cdr:sp>
      <cdr:nvSpPr>
        <cdr:cNvPr id="13" name="Line 14"/>
        <cdr:cNvSpPr>
          <a:spLocks/>
        </cdr:cNvSpPr>
      </cdr:nvSpPr>
      <cdr:spPr>
        <a:xfrm>
          <a:off x="1685925" y="2419350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0.314</cdr:y>
    </cdr:from>
    <cdr:to>
      <cdr:x>0.414</cdr:x>
      <cdr:y>0.82925</cdr:y>
    </cdr:to>
    <cdr:sp>
      <cdr:nvSpPr>
        <cdr:cNvPr id="14" name="Line 15"/>
        <cdr:cNvSpPr>
          <a:spLocks/>
        </cdr:cNvSpPr>
      </cdr:nvSpPr>
      <cdr:spPr>
        <a:xfrm>
          <a:off x="3819525" y="1800225"/>
          <a:ext cx="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0.2775</cdr:y>
    </cdr:from>
    <cdr:to>
      <cdr:x>0.6385</cdr:x>
      <cdr:y>0.82925</cdr:y>
    </cdr:to>
    <cdr:sp>
      <cdr:nvSpPr>
        <cdr:cNvPr id="15" name="Line 16"/>
        <cdr:cNvSpPr>
          <a:spLocks/>
        </cdr:cNvSpPr>
      </cdr:nvSpPr>
      <cdr:spPr>
        <a:xfrm>
          <a:off x="5895975" y="159067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0.26675</cdr:y>
    </cdr:from>
    <cdr:to>
      <cdr:x>0.8765</cdr:x>
      <cdr:y>0.82925</cdr:y>
    </cdr:to>
    <cdr:sp>
      <cdr:nvSpPr>
        <cdr:cNvPr id="16" name="Line 17"/>
        <cdr:cNvSpPr>
          <a:spLocks/>
        </cdr:cNvSpPr>
      </cdr:nvSpPr>
      <cdr:spPr>
        <a:xfrm flipH="1" flipV="1">
          <a:off x="8096250" y="1524000"/>
          <a:ext cx="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</cdr:x>
      <cdr:y>0.6415</cdr:y>
    </cdr:from>
    <cdr:to>
      <cdr:x>0.17875</cdr:x>
      <cdr:y>0.678</cdr:y>
    </cdr:to>
    <cdr:sp>
      <cdr:nvSpPr>
        <cdr:cNvPr id="17" name="TextBox 18"/>
        <cdr:cNvSpPr txBox="1">
          <a:spLocks noChangeArrowheads="1"/>
        </cdr:cNvSpPr>
      </cdr:nvSpPr>
      <cdr:spPr>
        <a:xfrm>
          <a:off x="1266825" y="36766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9,73</a:t>
          </a:r>
        </a:p>
      </cdr:txBody>
    </cdr:sp>
  </cdr:relSizeAnchor>
  <cdr:relSizeAnchor xmlns:cdr="http://schemas.openxmlformats.org/drawingml/2006/chartDrawing">
    <cdr:from>
      <cdr:x>0.4205</cdr:x>
      <cdr:y>0.59225</cdr:y>
    </cdr:from>
    <cdr:to>
      <cdr:x>0.46475</cdr:x>
      <cdr:y>0.62875</cdr:y>
    </cdr:to>
    <cdr:sp>
      <cdr:nvSpPr>
        <cdr:cNvPr id="18" name="TextBox 19"/>
        <cdr:cNvSpPr txBox="1">
          <a:spLocks noChangeArrowheads="1"/>
        </cdr:cNvSpPr>
      </cdr:nvSpPr>
      <cdr:spPr>
        <a:xfrm>
          <a:off x="3876675" y="3400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11,55</a:t>
          </a:r>
        </a:p>
      </cdr:txBody>
    </cdr:sp>
  </cdr:relSizeAnchor>
  <cdr:relSizeAnchor xmlns:cdr="http://schemas.openxmlformats.org/drawingml/2006/chartDrawing">
    <cdr:from>
      <cdr:x>0.6485</cdr:x>
      <cdr:y>0.55625</cdr:y>
    </cdr:from>
    <cdr:to>
      <cdr:x>0.69425</cdr:x>
      <cdr:y>0.59275</cdr:y>
    </cdr:to>
    <cdr:sp>
      <cdr:nvSpPr>
        <cdr:cNvPr id="19" name="TextBox 20"/>
        <cdr:cNvSpPr txBox="1">
          <a:spLocks noChangeArrowheads="1"/>
        </cdr:cNvSpPr>
      </cdr:nvSpPr>
      <cdr:spPr>
        <a:xfrm>
          <a:off x="5991225" y="3190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13,36</a:t>
          </a:r>
        </a:p>
      </cdr:txBody>
    </cdr:sp>
  </cdr:relSizeAnchor>
  <cdr:relSizeAnchor xmlns:cdr="http://schemas.openxmlformats.org/drawingml/2006/chartDrawing">
    <cdr:from>
      <cdr:x>0.88575</cdr:x>
      <cdr:y>0.5025</cdr:y>
    </cdr:from>
    <cdr:to>
      <cdr:x>0.9315</cdr:x>
      <cdr:y>0.5685</cdr:y>
    </cdr:to>
    <cdr:sp>
      <cdr:nvSpPr>
        <cdr:cNvPr id="20" name="TextBox 21"/>
        <cdr:cNvSpPr txBox="1">
          <a:spLocks noChangeArrowheads="1"/>
        </cdr:cNvSpPr>
      </cdr:nvSpPr>
      <cdr:spPr>
        <a:xfrm>
          <a:off x="8181975" y="2886075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14,57
</a:t>
          </a:r>
        </a:p>
      </cdr:txBody>
    </cdr:sp>
  </cdr:relSizeAnchor>
  <cdr:relSizeAnchor xmlns:cdr="http://schemas.openxmlformats.org/drawingml/2006/chartDrawing">
    <cdr:from>
      <cdr:x>0.4205</cdr:x>
      <cdr:y>0.432</cdr:y>
    </cdr:from>
    <cdr:to>
      <cdr:x>0.44625</cdr:x>
      <cdr:y>0.498</cdr:y>
    </cdr:to>
    <cdr:sp>
      <cdr:nvSpPr>
        <cdr:cNvPr id="21" name="TextBox 23"/>
        <cdr:cNvSpPr txBox="1">
          <a:spLocks noChangeArrowheads="1"/>
        </cdr:cNvSpPr>
      </cdr:nvSpPr>
      <cdr:spPr>
        <a:xfrm>
          <a:off x="3876675" y="2476500"/>
          <a:ext cx="238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16
</a:t>
          </a:r>
        </a:p>
      </cdr:txBody>
    </cdr:sp>
  </cdr:relSizeAnchor>
  <cdr:relSizeAnchor xmlns:cdr="http://schemas.openxmlformats.org/drawingml/2006/chartDrawing">
    <cdr:from>
      <cdr:x>0.64675</cdr:x>
      <cdr:y>0.38475</cdr:y>
    </cdr:from>
    <cdr:to>
      <cdr:x>0.691</cdr:x>
      <cdr:y>0.42125</cdr:y>
    </cdr:to>
    <cdr:sp>
      <cdr:nvSpPr>
        <cdr:cNvPr id="22" name="TextBox 24"/>
        <cdr:cNvSpPr txBox="1">
          <a:spLocks noChangeArrowheads="1"/>
        </cdr:cNvSpPr>
      </cdr:nvSpPr>
      <cdr:spPr>
        <a:xfrm>
          <a:off x="5972175" y="22098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18,10</a:t>
          </a:r>
        </a:p>
      </cdr:txBody>
    </cdr:sp>
  </cdr:relSizeAnchor>
  <cdr:relSizeAnchor xmlns:cdr="http://schemas.openxmlformats.org/drawingml/2006/chartDrawing">
    <cdr:from>
      <cdr:x>0.88575</cdr:x>
      <cdr:y>0.38075</cdr:y>
    </cdr:from>
    <cdr:to>
      <cdr:x>0.9315</cdr:x>
      <cdr:y>0.44675</cdr:y>
    </cdr:to>
    <cdr:sp>
      <cdr:nvSpPr>
        <cdr:cNvPr id="23" name="TextBox 25"/>
        <cdr:cNvSpPr txBox="1">
          <a:spLocks noChangeArrowheads="1"/>
        </cdr:cNvSpPr>
      </cdr:nvSpPr>
      <cdr:spPr>
        <a:xfrm>
          <a:off x="8181975" y="2181225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19,08
</a:t>
          </a:r>
        </a:p>
      </cdr:txBody>
    </cdr:sp>
  </cdr:relSizeAnchor>
  <cdr:relSizeAnchor xmlns:cdr="http://schemas.openxmlformats.org/drawingml/2006/chartDrawing">
    <cdr:from>
      <cdr:x>0.4205</cdr:x>
      <cdr:y>0.509</cdr:y>
    </cdr:from>
    <cdr:to>
      <cdr:x>0.46475</cdr:x>
      <cdr:y>0.5455</cdr:y>
    </cdr:to>
    <cdr:sp>
      <cdr:nvSpPr>
        <cdr:cNvPr id="24" name="TextBox 27"/>
        <cdr:cNvSpPr txBox="1">
          <a:spLocks noChangeArrowheads="1"/>
        </cdr:cNvSpPr>
      </cdr:nvSpPr>
      <cdr:spPr>
        <a:xfrm>
          <a:off x="3876675" y="291465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13,31</a:t>
          </a:r>
        </a:p>
      </cdr:txBody>
    </cdr:sp>
  </cdr:relSizeAnchor>
  <cdr:relSizeAnchor xmlns:cdr="http://schemas.openxmlformats.org/drawingml/2006/chartDrawing">
    <cdr:from>
      <cdr:x>0.64675</cdr:x>
      <cdr:y>0.45975</cdr:y>
    </cdr:from>
    <cdr:to>
      <cdr:x>0.691</cdr:x>
      <cdr:y>0.49625</cdr:y>
    </cdr:to>
    <cdr:sp>
      <cdr:nvSpPr>
        <cdr:cNvPr id="25" name="TextBox 28"/>
        <cdr:cNvSpPr txBox="1">
          <a:spLocks noChangeArrowheads="1"/>
        </cdr:cNvSpPr>
      </cdr:nvSpPr>
      <cdr:spPr>
        <a:xfrm>
          <a:off x="5972175" y="2638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15,14</a:t>
          </a:r>
        </a:p>
      </cdr:txBody>
    </cdr:sp>
  </cdr:relSizeAnchor>
  <cdr:relSizeAnchor xmlns:cdr="http://schemas.openxmlformats.org/drawingml/2006/chartDrawing">
    <cdr:from>
      <cdr:x>0.88575</cdr:x>
      <cdr:y>0.45525</cdr:y>
    </cdr:from>
    <cdr:to>
      <cdr:x>0.9315</cdr:x>
      <cdr:y>0.49175</cdr:y>
    </cdr:to>
    <cdr:sp>
      <cdr:nvSpPr>
        <cdr:cNvPr id="26" name="TextBox 29"/>
        <cdr:cNvSpPr txBox="1">
          <a:spLocks noChangeArrowheads="1"/>
        </cdr:cNvSpPr>
      </cdr:nvSpPr>
      <cdr:spPr>
        <a:xfrm>
          <a:off x="8181975" y="26098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16,36</a:t>
          </a:r>
        </a:p>
      </cdr:txBody>
    </cdr:sp>
  </cdr:relSizeAnchor>
  <cdr:relSizeAnchor xmlns:cdr="http://schemas.openxmlformats.org/drawingml/2006/chartDrawing">
    <cdr:from>
      <cdr:x>0.594</cdr:x>
      <cdr:y>0.62875</cdr:y>
    </cdr:from>
    <cdr:to>
      <cdr:x>0.9905</cdr:x>
      <cdr:y>0.82375</cdr:y>
    </cdr:to>
    <cdr:sp>
      <cdr:nvSpPr>
        <cdr:cNvPr id="27" name="Rectangle 30"/>
        <cdr:cNvSpPr>
          <a:spLocks/>
        </cdr:cNvSpPr>
      </cdr:nvSpPr>
      <cdr:spPr>
        <a:xfrm>
          <a:off x="5486400" y="3609975"/>
          <a:ext cx="36671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Frais par opération: 25,95 € + 1,7/1000
taux de rotation du capital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par an
 ( soit un renouvellement du PTF chaque trimestre)
les bénéfices sont réinvestis
les gains sont toujours de 10 % brut
les pertes sont toujours de 10 % brut
</a:t>
          </a:r>
        </a:p>
      </cdr:txBody>
    </cdr:sp>
  </cdr:relSizeAnchor>
  <cdr:relSizeAnchor xmlns:cdr="http://schemas.openxmlformats.org/drawingml/2006/chartDrawing">
    <cdr:from>
      <cdr:x>0.138</cdr:x>
      <cdr:y>0.38475</cdr:y>
    </cdr:from>
    <cdr:to>
      <cdr:x>0.1755</cdr:x>
      <cdr:y>0.42125</cdr:y>
    </cdr:to>
    <cdr:sp>
      <cdr:nvSpPr>
        <cdr:cNvPr id="28" name="TextBox 32"/>
        <cdr:cNvSpPr txBox="1">
          <a:spLocks noChangeArrowheads="1"/>
        </cdr:cNvSpPr>
      </cdr:nvSpPr>
      <cdr:spPr>
        <a:xfrm>
          <a:off x="1266825" y="22098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18,7</a:t>
          </a:r>
        </a:p>
      </cdr:txBody>
    </cdr:sp>
  </cdr:relSizeAnchor>
  <cdr:relSizeAnchor xmlns:cdr="http://schemas.openxmlformats.org/drawingml/2006/chartDrawing">
    <cdr:from>
      <cdr:x>0.138</cdr:x>
      <cdr:y>0.4965</cdr:y>
    </cdr:from>
    <cdr:to>
      <cdr:x>0.18225</cdr:x>
      <cdr:y>0.533</cdr:y>
    </cdr:to>
    <cdr:sp>
      <cdr:nvSpPr>
        <cdr:cNvPr id="29" name="TextBox 33"/>
        <cdr:cNvSpPr txBox="1">
          <a:spLocks noChangeArrowheads="1"/>
        </cdr:cNvSpPr>
      </cdr:nvSpPr>
      <cdr:spPr>
        <a:xfrm>
          <a:off x="1266825" y="284797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14,10</a:t>
          </a:r>
        </a:p>
      </cdr:txBody>
    </cdr:sp>
  </cdr:relSizeAnchor>
  <cdr:relSizeAnchor xmlns:cdr="http://schemas.openxmlformats.org/drawingml/2006/chartDrawing">
    <cdr:from>
      <cdr:x>0.138</cdr:x>
      <cdr:y>0.59225</cdr:y>
    </cdr:from>
    <cdr:to>
      <cdr:x>0.18225</cdr:x>
      <cdr:y>0.62875</cdr:y>
    </cdr:to>
    <cdr:sp>
      <cdr:nvSpPr>
        <cdr:cNvPr id="30" name="TextBox 34"/>
        <cdr:cNvSpPr txBox="1">
          <a:spLocks noChangeArrowheads="1"/>
        </cdr:cNvSpPr>
      </cdr:nvSpPr>
      <cdr:spPr>
        <a:xfrm>
          <a:off x="1266825" y="3400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11,49</a:t>
          </a:r>
        </a:p>
      </cdr:txBody>
    </cdr:sp>
  </cdr:relSizeAnchor>
  <cdr:relSizeAnchor xmlns:cdr="http://schemas.openxmlformats.org/drawingml/2006/chartDrawing">
    <cdr:from>
      <cdr:x>0.82225</cdr:x>
      <cdr:y>0.0435</cdr:y>
    </cdr:from>
    <cdr:to>
      <cdr:x>0.89725</cdr:x>
      <cdr:y>0.1095</cdr:y>
    </cdr:to>
    <cdr:sp>
      <cdr:nvSpPr>
        <cdr:cNvPr id="31" name="TextBox 35"/>
        <cdr:cNvSpPr txBox="1">
          <a:spLocks noChangeArrowheads="1"/>
        </cdr:cNvSpPr>
      </cdr:nvSpPr>
      <cdr:spPr>
        <a:xfrm>
          <a:off x="7591425" y="24765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Baugnies F
10 mai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52</xdr:row>
      <xdr:rowOff>142875</xdr:rowOff>
    </xdr:from>
    <xdr:to>
      <xdr:col>4</xdr:col>
      <xdr:colOff>742950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1276350" y="8677275"/>
        <a:ext cx="25146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0.2835</cdr:y>
    </cdr:from>
    <cdr:to>
      <cdr:x>0.8285</cdr:x>
      <cdr:y>0.32</cdr:y>
    </cdr:to>
    <cdr:sp>
      <cdr:nvSpPr>
        <cdr:cNvPr id="1" name="TextBox 4"/>
        <cdr:cNvSpPr txBox="1">
          <a:spLocks noChangeArrowheads="1"/>
        </cdr:cNvSpPr>
      </cdr:nvSpPr>
      <cdr:spPr>
        <a:xfrm>
          <a:off x="6524625" y="1619250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mises de 9000 €</a:t>
          </a:r>
        </a:p>
      </cdr:txBody>
    </cdr:sp>
  </cdr:relSizeAnchor>
  <cdr:relSizeAnchor xmlns:cdr="http://schemas.openxmlformats.org/drawingml/2006/chartDrawing">
    <cdr:from>
      <cdr:x>0.7065</cdr:x>
      <cdr:y>0.357</cdr:y>
    </cdr:from>
    <cdr:to>
      <cdr:x>0.8285</cdr:x>
      <cdr:y>0.3935</cdr:y>
    </cdr:to>
    <cdr:sp>
      <cdr:nvSpPr>
        <cdr:cNvPr id="2" name="TextBox 5"/>
        <cdr:cNvSpPr txBox="1">
          <a:spLocks noChangeArrowheads="1"/>
        </cdr:cNvSpPr>
      </cdr:nvSpPr>
      <cdr:spPr>
        <a:xfrm>
          <a:off x="6524625" y="2047875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mises de 6000 €</a:t>
          </a:r>
        </a:p>
      </cdr:txBody>
    </cdr:sp>
  </cdr:relSizeAnchor>
  <cdr:relSizeAnchor xmlns:cdr="http://schemas.openxmlformats.org/drawingml/2006/chartDrawing">
    <cdr:from>
      <cdr:x>0.7065</cdr:x>
      <cdr:y>0.41975</cdr:y>
    </cdr:from>
    <cdr:to>
      <cdr:x>0.8285</cdr:x>
      <cdr:y>0.45625</cdr:y>
    </cdr:to>
    <cdr:sp>
      <cdr:nvSpPr>
        <cdr:cNvPr id="3" name="TextBox 6"/>
        <cdr:cNvSpPr txBox="1">
          <a:spLocks noChangeArrowheads="1"/>
        </cdr:cNvSpPr>
      </cdr:nvSpPr>
      <cdr:spPr>
        <a:xfrm>
          <a:off x="6524625" y="2409825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mises de 4000 €</a:t>
          </a:r>
        </a:p>
      </cdr:txBody>
    </cdr:sp>
  </cdr:relSizeAnchor>
  <cdr:relSizeAnchor xmlns:cdr="http://schemas.openxmlformats.org/drawingml/2006/chartDrawing">
    <cdr:from>
      <cdr:x>0.7065</cdr:x>
      <cdr:y>0.505</cdr:y>
    </cdr:from>
    <cdr:to>
      <cdr:x>0.8285</cdr:x>
      <cdr:y>0.5415</cdr:y>
    </cdr:to>
    <cdr:sp>
      <cdr:nvSpPr>
        <cdr:cNvPr id="4" name="TextBox 7"/>
        <cdr:cNvSpPr txBox="1">
          <a:spLocks noChangeArrowheads="1"/>
        </cdr:cNvSpPr>
      </cdr:nvSpPr>
      <cdr:spPr>
        <a:xfrm>
          <a:off x="6524625" y="2895600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mises de 3000 €</a:t>
          </a:r>
        </a:p>
      </cdr:txBody>
    </cdr:sp>
  </cdr:relSizeAnchor>
  <cdr:relSizeAnchor xmlns:cdr="http://schemas.openxmlformats.org/drawingml/2006/chartDrawing">
    <cdr:from>
      <cdr:x>0.12325</cdr:x>
      <cdr:y>0.1745</cdr:y>
    </cdr:from>
    <cdr:to>
      <cdr:x>0.40425</cdr:x>
      <cdr:y>0.357</cdr:y>
    </cdr:to>
    <cdr:sp>
      <cdr:nvSpPr>
        <cdr:cNvPr id="5" name="Rectangle 8"/>
        <cdr:cNvSpPr>
          <a:spLocks/>
        </cdr:cNvSpPr>
      </cdr:nvSpPr>
      <cdr:spPr>
        <a:xfrm>
          <a:off x="1133475" y="1000125"/>
          <a:ext cx="26003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0.1805</cdr:y>
    </cdr:from>
    <cdr:to>
      <cdr:x>0.433</cdr:x>
      <cdr:y>0.3465</cdr:y>
    </cdr:to>
    <cdr:sp>
      <cdr:nvSpPr>
        <cdr:cNvPr id="6" name="TextBox 9"/>
        <cdr:cNvSpPr txBox="1">
          <a:spLocks noChangeArrowheads="1"/>
        </cdr:cNvSpPr>
      </cdr:nvSpPr>
      <cdr:spPr>
        <a:xfrm>
          <a:off x="1276350" y="1028700"/>
          <a:ext cx="27241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Frais par opération: 25,95 € + 1,7/1000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taux de réussite = à 75 %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les bénéfices sont réinvestis
les gains sont toujours de 10 % brut
les pertes sont toujours de 10 % brut
</a:t>
          </a:r>
        </a:p>
      </cdr:txBody>
    </cdr:sp>
  </cdr:relSizeAnchor>
  <cdr:relSizeAnchor xmlns:cdr="http://schemas.openxmlformats.org/drawingml/2006/chartDrawing">
    <cdr:from>
      <cdr:x>0.12325</cdr:x>
      <cdr:y>0.746</cdr:y>
    </cdr:from>
    <cdr:to>
      <cdr:x>0.16</cdr:x>
      <cdr:y>0.7825</cdr:y>
    </cdr:to>
    <cdr:sp>
      <cdr:nvSpPr>
        <cdr:cNvPr id="7" name="TextBox 10"/>
        <cdr:cNvSpPr txBox="1">
          <a:spLocks noChangeArrowheads="1"/>
        </cdr:cNvSpPr>
      </cdr:nvSpPr>
      <cdr:spPr>
        <a:xfrm>
          <a:off x="1133475" y="427672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4,43</a:t>
          </a:r>
        </a:p>
      </cdr:txBody>
    </cdr:sp>
  </cdr:relSizeAnchor>
  <cdr:relSizeAnchor xmlns:cdr="http://schemas.openxmlformats.org/drawingml/2006/chartDrawing">
    <cdr:from>
      <cdr:x>0.2475</cdr:x>
      <cdr:y>0.6545</cdr:y>
    </cdr:from>
    <cdr:to>
      <cdr:x>0.28425</cdr:x>
      <cdr:y>0.691</cdr:y>
    </cdr:to>
    <cdr:sp>
      <cdr:nvSpPr>
        <cdr:cNvPr id="8" name="TextBox 11"/>
        <cdr:cNvSpPr txBox="1">
          <a:spLocks noChangeArrowheads="1"/>
        </cdr:cNvSpPr>
      </cdr:nvSpPr>
      <cdr:spPr>
        <a:xfrm>
          <a:off x="2286000" y="375285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9,08</a:t>
          </a:r>
        </a:p>
      </cdr:txBody>
    </cdr:sp>
  </cdr:relSizeAnchor>
  <cdr:relSizeAnchor xmlns:cdr="http://schemas.openxmlformats.org/drawingml/2006/chartDrawing">
    <cdr:from>
      <cdr:x>0.3875</cdr:x>
      <cdr:y>0.556</cdr:y>
    </cdr:from>
    <cdr:to>
      <cdr:x>0.4325</cdr:x>
      <cdr:y>0.5925</cdr:y>
    </cdr:to>
    <cdr:sp>
      <cdr:nvSpPr>
        <cdr:cNvPr id="9" name="TextBox 12"/>
        <cdr:cNvSpPr txBox="1">
          <a:spLocks noChangeArrowheads="1"/>
        </cdr:cNvSpPr>
      </cdr:nvSpPr>
      <cdr:spPr>
        <a:xfrm>
          <a:off x="3571875" y="3190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13,96</a:t>
          </a:r>
        </a:p>
      </cdr:txBody>
    </cdr:sp>
  </cdr:relSizeAnchor>
  <cdr:relSizeAnchor xmlns:cdr="http://schemas.openxmlformats.org/drawingml/2006/chartDrawing">
    <cdr:from>
      <cdr:x>0.52425</cdr:x>
      <cdr:y>0.43175</cdr:y>
    </cdr:from>
    <cdr:to>
      <cdr:x>0.56925</cdr:x>
      <cdr:y>0.498</cdr:y>
    </cdr:to>
    <cdr:sp>
      <cdr:nvSpPr>
        <cdr:cNvPr id="10" name="TextBox 13"/>
        <cdr:cNvSpPr txBox="1">
          <a:spLocks noChangeArrowheads="1"/>
        </cdr:cNvSpPr>
      </cdr:nvSpPr>
      <cdr:spPr>
        <a:xfrm>
          <a:off x="4838700" y="2476500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19,08
</a:t>
          </a:r>
        </a:p>
      </cdr:txBody>
    </cdr:sp>
  </cdr:relSizeAnchor>
  <cdr:relSizeAnchor xmlns:cdr="http://schemas.openxmlformats.org/drawingml/2006/chartDrawing">
    <cdr:from>
      <cdr:x>0.65025</cdr:x>
      <cdr:y>0.3465</cdr:y>
    </cdr:from>
    <cdr:to>
      <cdr:x>0.69525</cdr:x>
      <cdr:y>0.383</cdr:y>
    </cdr:to>
    <cdr:sp>
      <cdr:nvSpPr>
        <cdr:cNvPr id="11" name="TextBox 14"/>
        <cdr:cNvSpPr txBox="1">
          <a:spLocks noChangeArrowheads="1"/>
        </cdr:cNvSpPr>
      </cdr:nvSpPr>
      <cdr:spPr>
        <a:xfrm>
          <a:off x="6000750" y="1981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24,47</a:t>
          </a:r>
        </a:p>
      </cdr:txBody>
    </cdr:sp>
  </cdr:relSizeAnchor>
  <cdr:relSizeAnchor xmlns:cdr="http://schemas.openxmlformats.org/drawingml/2006/chartDrawing">
    <cdr:from>
      <cdr:x>0.84475</cdr:x>
      <cdr:y>0.2005</cdr:y>
    </cdr:from>
    <cdr:to>
      <cdr:x>0.88975</cdr:x>
      <cdr:y>0.26675</cdr:y>
    </cdr:to>
    <cdr:sp>
      <cdr:nvSpPr>
        <cdr:cNvPr id="12" name="TextBox 15"/>
        <cdr:cNvSpPr txBox="1">
          <a:spLocks noChangeArrowheads="1"/>
        </cdr:cNvSpPr>
      </cdr:nvSpPr>
      <cdr:spPr>
        <a:xfrm>
          <a:off x="7800975" y="1143000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30,12
</a:t>
          </a:r>
        </a:p>
      </cdr:txBody>
    </cdr:sp>
  </cdr:relSizeAnchor>
  <cdr:relSizeAnchor xmlns:cdr="http://schemas.openxmlformats.org/drawingml/2006/chartDrawing">
    <cdr:from>
      <cdr:x>0.79875</cdr:x>
      <cdr:y>0.04975</cdr:y>
    </cdr:from>
    <cdr:to>
      <cdr:x>0.88225</cdr:x>
      <cdr:y>0.116</cdr:y>
    </cdr:to>
    <cdr:sp>
      <cdr:nvSpPr>
        <cdr:cNvPr id="13" name="TextBox 16"/>
        <cdr:cNvSpPr txBox="1">
          <a:spLocks noChangeArrowheads="1"/>
        </cdr:cNvSpPr>
      </cdr:nvSpPr>
      <cdr:spPr>
        <a:xfrm>
          <a:off x="7372350" y="276225"/>
          <a:ext cx="77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Baugnies F
10 mai 2006</a:t>
          </a:r>
        </a:p>
      </cdr:txBody>
    </cdr:sp>
  </cdr:relSizeAnchor>
  <cdr:relSizeAnchor xmlns:cdr="http://schemas.openxmlformats.org/drawingml/2006/chartDrawing">
    <cdr:from>
      <cdr:x>0.2635</cdr:x>
      <cdr:y>0.22525</cdr:y>
    </cdr:from>
    <cdr:to>
      <cdr:x>0.29875</cdr:x>
      <cdr:y>0.24175</cdr:y>
    </cdr:to>
    <cdr:sp>
      <cdr:nvSpPr>
        <cdr:cNvPr id="14" name="TextBox 17"/>
        <cdr:cNvSpPr txBox="1">
          <a:spLocks noChangeArrowheads="1"/>
        </cdr:cNvSpPr>
      </cdr:nvSpPr>
      <cdr:spPr>
        <a:xfrm>
          <a:off x="2428875" y="1285875"/>
          <a:ext cx="3238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0.40775</cdr:y>
    </cdr:from>
    <cdr:to>
      <cdr:x>0.88975</cdr:x>
      <cdr:y>0.44425</cdr:y>
    </cdr:to>
    <cdr:sp>
      <cdr:nvSpPr>
        <cdr:cNvPr id="15" name="TextBox 18"/>
        <cdr:cNvSpPr txBox="1">
          <a:spLocks noChangeArrowheads="1"/>
        </cdr:cNvSpPr>
      </cdr:nvSpPr>
      <cdr:spPr>
        <a:xfrm>
          <a:off x="7800975" y="23336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22,28</a:t>
          </a:r>
        </a:p>
      </cdr:txBody>
    </cdr:sp>
  </cdr:relSizeAnchor>
  <cdr:relSizeAnchor xmlns:cdr="http://schemas.openxmlformats.org/drawingml/2006/chartDrawing">
    <cdr:from>
      <cdr:x>0.84475</cdr:x>
      <cdr:y>0.32025</cdr:y>
    </cdr:from>
    <cdr:to>
      <cdr:x>0.88975</cdr:x>
      <cdr:y>0.35675</cdr:y>
    </cdr:to>
    <cdr:sp>
      <cdr:nvSpPr>
        <cdr:cNvPr id="16" name="TextBox 19"/>
        <cdr:cNvSpPr txBox="1">
          <a:spLocks noChangeArrowheads="1"/>
        </cdr:cNvSpPr>
      </cdr:nvSpPr>
      <cdr:spPr>
        <a:xfrm>
          <a:off x="7800975" y="18383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25,25</a:t>
          </a:r>
        </a:p>
      </cdr:txBody>
    </cdr:sp>
  </cdr:relSizeAnchor>
  <cdr:relSizeAnchor xmlns:cdr="http://schemas.openxmlformats.org/drawingml/2006/chartDrawing">
    <cdr:from>
      <cdr:x>0.84475</cdr:x>
      <cdr:y>0.25525</cdr:y>
    </cdr:from>
    <cdr:to>
      <cdr:x>0.88975</cdr:x>
      <cdr:y>0.29175</cdr:y>
    </cdr:to>
    <cdr:sp>
      <cdr:nvSpPr>
        <cdr:cNvPr id="17" name="TextBox 20"/>
        <cdr:cNvSpPr txBox="1">
          <a:spLocks noChangeArrowheads="1"/>
        </cdr:cNvSpPr>
      </cdr:nvSpPr>
      <cdr:spPr>
        <a:xfrm>
          <a:off x="7800975" y="14573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28,44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workbookViewId="0" topLeftCell="A14">
      <selection activeCell="K10" sqref="K10"/>
    </sheetView>
  </sheetViews>
  <sheetFormatPr defaultColWidth="11.421875" defaultRowHeight="12.75"/>
  <sheetData>
    <row r="1" ht="13.5" thickBot="1"/>
    <row r="2" spans="2:9" ht="18" thickBot="1">
      <c r="B2" s="100" t="s">
        <v>65</v>
      </c>
      <c r="C2" s="24"/>
      <c r="D2" s="24"/>
      <c r="E2" s="24"/>
      <c r="F2" s="24"/>
      <c r="G2" s="25"/>
      <c r="I2" t="s">
        <v>70</v>
      </c>
    </row>
    <row r="4" spans="2:11" ht="17.25">
      <c r="B4" s="99" t="s">
        <v>66</v>
      </c>
      <c r="C4" s="99"/>
      <c r="D4" s="99"/>
      <c r="E4" s="99"/>
      <c r="F4" s="99"/>
      <c r="G4" s="99"/>
      <c r="H4" s="99"/>
      <c r="I4" s="99"/>
      <c r="J4" s="99"/>
      <c r="K4" s="99"/>
    </row>
    <row r="6" ht="17.25">
      <c r="B6" s="99" t="s">
        <v>67</v>
      </c>
    </row>
    <row r="7" s="98" customFormat="1" ht="17.25">
      <c r="B7" s="99" t="s">
        <v>68</v>
      </c>
    </row>
    <row r="8" s="98" customFormat="1" ht="17.25">
      <c r="B8" s="99" t="s">
        <v>69</v>
      </c>
    </row>
    <row r="9" s="98" customFormat="1" ht="17.25">
      <c r="B9" s="99"/>
    </row>
    <row r="10" s="98" customFormat="1" ht="17.25">
      <c r="B10" s="99"/>
    </row>
    <row r="11" s="98" customFormat="1" ht="17.25">
      <c r="B11" s="99"/>
    </row>
    <row r="12" s="98" customFormat="1" ht="18"/>
    <row r="13" s="98" customFormat="1" ht="18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4"/>
  <sheetViews>
    <sheetView workbookViewId="0" topLeftCell="A31">
      <selection activeCell="D47" sqref="D47:F47"/>
    </sheetView>
  </sheetViews>
  <sheetFormatPr defaultColWidth="11.421875" defaultRowHeight="12.75"/>
  <cols>
    <col min="4" max="4" width="7.140625" style="0" customWidth="1"/>
    <col min="5" max="5" width="11.140625" style="0" customWidth="1"/>
    <col min="6" max="6" width="10.28125" style="70" customWidth="1"/>
    <col min="7" max="7" width="7.00390625" style="0" customWidth="1"/>
    <col min="8" max="8" width="6.28125" style="0" customWidth="1"/>
    <col min="9" max="9" width="6.57421875" style="0" customWidth="1"/>
    <col min="10" max="10" width="11.421875" style="35" customWidth="1"/>
  </cols>
  <sheetData>
    <row r="1" ht="13.5" thickBot="1"/>
    <row r="2" spans="2:7" ht="21" thickBot="1">
      <c r="B2" s="23" t="s">
        <v>10</v>
      </c>
      <c r="C2" s="24"/>
      <c r="D2" s="24"/>
      <c r="E2" s="24"/>
      <c r="F2" s="71"/>
      <c r="G2" s="25"/>
    </row>
    <row r="3" ht="13.5" thickBot="1">
      <c r="I3" s="35" t="s">
        <v>43</v>
      </c>
    </row>
    <row r="4" spans="2:4" ht="21" thickBot="1">
      <c r="B4" s="32" t="s">
        <v>17</v>
      </c>
      <c r="C4" s="33"/>
      <c r="D4" s="34"/>
    </row>
    <row r="5" ht="13.5" thickBot="1"/>
    <row r="6" spans="2:11" ht="33">
      <c r="B6" s="64" t="s">
        <v>57</v>
      </c>
      <c r="C6" s="53"/>
      <c r="D6" s="53"/>
      <c r="E6" s="53"/>
      <c r="F6" s="72"/>
      <c r="G6" s="41"/>
      <c r="H6" s="41"/>
      <c r="I6" s="41"/>
      <c r="J6" s="42"/>
      <c r="K6" s="3"/>
    </row>
    <row r="7" spans="2:11" ht="20.25">
      <c r="B7" s="54"/>
      <c r="C7" s="55"/>
      <c r="D7" s="55"/>
      <c r="E7" s="55"/>
      <c r="F7" s="73"/>
      <c r="G7" s="3"/>
      <c r="H7" s="3"/>
      <c r="I7" s="3"/>
      <c r="J7" s="45"/>
      <c r="K7" s="3"/>
    </row>
    <row r="8" spans="2:11" ht="33">
      <c r="B8" s="63" t="s">
        <v>44</v>
      </c>
      <c r="C8" s="55"/>
      <c r="D8" s="55"/>
      <c r="E8" s="55"/>
      <c r="F8" s="73"/>
      <c r="G8" s="3"/>
      <c r="H8" s="3"/>
      <c r="I8" s="3"/>
      <c r="J8" s="45"/>
      <c r="K8" s="3"/>
    </row>
    <row r="9" spans="2:11" ht="20.25">
      <c r="B9" s="54" t="s">
        <v>58</v>
      </c>
      <c r="C9" s="3"/>
      <c r="D9" s="55"/>
      <c r="E9" s="55"/>
      <c r="F9" s="73"/>
      <c r="G9" s="3"/>
      <c r="H9" s="3"/>
      <c r="I9" s="3"/>
      <c r="J9" s="45"/>
      <c r="K9" s="3"/>
    </row>
    <row r="10" spans="2:11" ht="20.25">
      <c r="B10" s="54"/>
      <c r="C10" s="55"/>
      <c r="D10" s="55"/>
      <c r="E10" s="55"/>
      <c r="F10" s="73"/>
      <c r="G10" s="3"/>
      <c r="H10" s="3"/>
      <c r="I10" s="3"/>
      <c r="J10" s="45"/>
      <c r="K10" s="3"/>
    </row>
    <row r="11" spans="2:11" ht="33">
      <c r="B11" s="63" t="s">
        <v>45</v>
      </c>
      <c r="C11" s="55"/>
      <c r="D11" s="55"/>
      <c r="E11" s="55"/>
      <c r="F11" s="73"/>
      <c r="G11" s="3"/>
      <c r="H11" s="3"/>
      <c r="I11" s="3"/>
      <c r="J11" s="45"/>
      <c r="K11" s="3"/>
    </row>
    <row r="12" spans="2:11" ht="33">
      <c r="B12" s="63" t="s">
        <v>50</v>
      </c>
      <c r="C12" s="55"/>
      <c r="D12" s="55"/>
      <c r="E12" s="55"/>
      <c r="F12" s="73"/>
      <c r="G12" s="3"/>
      <c r="H12" s="3"/>
      <c r="I12" s="3"/>
      <c r="J12" s="45"/>
      <c r="K12" s="3"/>
    </row>
    <row r="13" spans="2:11" ht="20.25">
      <c r="B13" s="54"/>
      <c r="C13" s="55"/>
      <c r="D13" s="55"/>
      <c r="E13" s="55"/>
      <c r="F13" s="73"/>
      <c r="G13" s="3"/>
      <c r="H13" s="3"/>
      <c r="I13" s="3"/>
      <c r="J13" s="45"/>
      <c r="K13" s="3"/>
    </row>
    <row r="14" spans="2:11" ht="33">
      <c r="B14" s="63" t="s">
        <v>46</v>
      </c>
      <c r="C14" s="55"/>
      <c r="D14" s="55"/>
      <c r="E14" s="55"/>
      <c r="F14" s="73"/>
      <c r="G14" s="3"/>
      <c r="H14" s="3"/>
      <c r="I14" s="3"/>
      <c r="J14" s="45"/>
      <c r="K14" s="3"/>
    </row>
    <row r="15" spans="2:11" ht="21" thickBot="1">
      <c r="B15" s="54" t="s">
        <v>47</v>
      </c>
      <c r="C15" s="3"/>
      <c r="D15" s="55"/>
      <c r="E15" s="55"/>
      <c r="F15" s="73"/>
      <c r="G15" s="3"/>
      <c r="H15" s="3"/>
      <c r="I15" s="3"/>
      <c r="J15" s="45"/>
      <c r="K15" s="3"/>
    </row>
    <row r="16" spans="2:11" ht="21" thickBot="1">
      <c r="B16" s="54"/>
      <c r="C16" s="26" t="s">
        <v>18</v>
      </c>
      <c r="D16" s="56"/>
      <c r="E16" s="28" t="s">
        <v>23</v>
      </c>
      <c r="F16" s="74"/>
      <c r="G16" s="3"/>
      <c r="H16" s="3"/>
      <c r="I16" s="3"/>
      <c r="J16" s="45"/>
      <c r="K16" s="3"/>
    </row>
    <row r="17" spans="2:11" ht="21" thickBot="1">
      <c r="B17" s="54"/>
      <c r="C17" s="88" t="s">
        <v>22</v>
      </c>
      <c r="D17" s="3"/>
      <c r="E17" s="87" t="s">
        <v>20</v>
      </c>
      <c r="F17" s="86" t="s">
        <v>21</v>
      </c>
      <c r="G17" s="3"/>
      <c r="H17" s="3"/>
      <c r="I17" s="3"/>
      <c r="J17" s="45"/>
      <c r="K17" s="3"/>
    </row>
    <row r="18" spans="2:11" ht="20.25">
      <c r="B18" s="54"/>
      <c r="C18" s="65">
        <v>3000</v>
      </c>
      <c r="D18" s="56"/>
      <c r="E18" s="65">
        <f>25.95+(1.7/1000)*C18</f>
        <v>31.049999999999997</v>
      </c>
      <c r="F18" s="84">
        <f>E18/C18*100</f>
        <v>1.035</v>
      </c>
      <c r="G18" s="3"/>
      <c r="H18" s="3"/>
      <c r="I18" s="3"/>
      <c r="J18" s="45"/>
      <c r="K18" s="3"/>
    </row>
    <row r="19" spans="2:11" ht="20.25">
      <c r="B19" s="54"/>
      <c r="C19" s="30">
        <v>4000</v>
      </c>
      <c r="D19" s="56"/>
      <c r="E19" s="30">
        <f>25.95+(1.7/1000)*C19</f>
        <v>32.75</v>
      </c>
      <c r="F19" s="85">
        <f>E19/C19*100</f>
        <v>0.8187500000000001</v>
      </c>
      <c r="G19" s="3"/>
      <c r="H19" s="3"/>
      <c r="I19" s="3"/>
      <c r="J19" s="45"/>
      <c r="K19" s="3"/>
    </row>
    <row r="20" spans="2:11" ht="20.25">
      <c r="B20" s="54"/>
      <c r="C20" s="30">
        <v>6000</v>
      </c>
      <c r="D20" s="56"/>
      <c r="E20" s="30">
        <f>25.95+(1.7/1000)*C20</f>
        <v>36.15</v>
      </c>
      <c r="F20" s="85">
        <f>E20/C20*100</f>
        <v>0.6025</v>
      </c>
      <c r="G20" s="3"/>
      <c r="H20" s="3"/>
      <c r="I20" s="3"/>
      <c r="J20" s="45"/>
      <c r="K20" s="3"/>
    </row>
    <row r="21" spans="2:11" ht="20.25">
      <c r="B21" s="54"/>
      <c r="C21" s="30">
        <v>9000</v>
      </c>
      <c r="D21" s="56"/>
      <c r="E21" s="30">
        <f>25.95+(1.7/1000)*C21</f>
        <v>41.25</v>
      </c>
      <c r="F21" s="85">
        <f>E21/C21*100</f>
        <v>0.4583333333333333</v>
      </c>
      <c r="G21" s="3"/>
      <c r="H21" s="3"/>
      <c r="I21" s="3"/>
      <c r="J21" s="45"/>
      <c r="K21" s="3"/>
    </row>
    <row r="22" spans="2:11" ht="20.25">
      <c r="B22" s="54"/>
      <c r="C22" s="55"/>
      <c r="D22" s="55"/>
      <c r="E22" s="55"/>
      <c r="F22" s="73"/>
      <c r="G22" s="3"/>
      <c r="H22" s="3"/>
      <c r="I22" s="3"/>
      <c r="J22" s="45"/>
      <c r="K22" s="3"/>
    </row>
    <row r="23" spans="2:11" ht="33" thickBot="1">
      <c r="B23" s="63" t="s">
        <v>48</v>
      </c>
      <c r="C23" s="55"/>
      <c r="D23" s="55"/>
      <c r="E23" s="55"/>
      <c r="F23" s="73"/>
      <c r="G23" s="3"/>
      <c r="H23" s="3"/>
      <c r="I23" s="3"/>
      <c r="J23" s="45"/>
      <c r="K23" s="3"/>
    </row>
    <row r="24" spans="2:11" ht="21" thickBot="1">
      <c r="B24" s="54"/>
      <c r="C24" s="66" t="s">
        <v>24</v>
      </c>
      <c r="D24" s="55"/>
      <c r="E24" s="28" t="s">
        <v>49</v>
      </c>
      <c r="F24" s="76"/>
      <c r="G24" s="3"/>
      <c r="H24" s="3"/>
      <c r="I24" s="3"/>
      <c r="J24" s="45"/>
      <c r="K24" s="3"/>
    </row>
    <row r="25" spans="2:11" ht="21" thickBot="1">
      <c r="B25" s="54"/>
      <c r="C25" s="27"/>
      <c r="D25" s="55"/>
      <c r="E25" s="26" t="s">
        <v>25</v>
      </c>
      <c r="F25" s="77" t="s">
        <v>26</v>
      </c>
      <c r="G25" s="3"/>
      <c r="H25" s="3"/>
      <c r="I25" s="3"/>
      <c r="J25" s="45"/>
      <c r="K25" s="3"/>
    </row>
    <row r="26" spans="2:11" ht="20.25">
      <c r="B26" s="54"/>
      <c r="C26" s="65">
        <v>70</v>
      </c>
      <c r="D26" s="55"/>
      <c r="E26" s="30">
        <v>14</v>
      </c>
      <c r="F26" s="75">
        <v>6</v>
      </c>
      <c r="G26" s="3"/>
      <c r="H26" s="3"/>
      <c r="I26" s="3"/>
      <c r="J26" s="45"/>
      <c r="K26" s="3"/>
    </row>
    <row r="27" spans="2:11" ht="15">
      <c r="B27" s="43"/>
      <c r="C27" s="30">
        <v>72</v>
      </c>
      <c r="D27" s="3"/>
      <c r="E27" s="30">
        <f>20*0.72</f>
        <v>14.399999999999999</v>
      </c>
      <c r="F27" s="75">
        <v>5.6</v>
      </c>
      <c r="G27" s="3"/>
      <c r="H27" s="3"/>
      <c r="I27" s="3"/>
      <c r="J27" s="45"/>
      <c r="K27" s="3"/>
    </row>
    <row r="28" spans="2:11" ht="15">
      <c r="B28" s="43"/>
      <c r="C28" s="30">
        <v>75</v>
      </c>
      <c r="D28" s="3"/>
      <c r="E28" s="30">
        <f>C28*20/100</f>
        <v>15</v>
      </c>
      <c r="F28" s="75">
        <v>5</v>
      </c>
      <c r="G28" s="3"/>
      <c r="H28" s="3"/>
      <c r="I28" s="3"/>
      <c r="J28" s="45"/>
      <c r="K28" s="3"/>
    </row>
    <row r="29" spans="2:11" ht="15">
      <c r="B29" s="43"/>
      <c r="C29" s="30">
        <v>80</v>
      </c>
      <c r="D29" s="3"/>
      <c r="E29" s="30">
        <v>16</v>
      </c>
      <c r="F29" s="75">
        <v>4</v>
      </c>
      <c r="G29" s="3"/>
      <c r="H29" s="3"/>
      <c r="I29" s="3"/>
      <c r="J29" s="45"/>
      <c r="K29" s="3"/>
    </row>
    <row r="30" spans="2:11" ht="13.5" thickBot="1">
      <c r="B30" s="47"/>
      <c r="C30" s="49"/>
      <c r="D30" s="49"/>
      <c r="E30" s="49"/>
      <c r="F30" s="78"/>
      <c r="G30" s="49"/>
      <c r="H30" s="49"/>
      <c r="I30" s="49"/>
      <c r="J30" s="58"/>
      <c r="K30" s="3"/>
    </row>
    <row r="31" ht="13.5" thickBot="1"/>
    <row r="32" spans="2:4" ht="21" thickBot="1">
      <c r="B32" s="32" t="s">
        <v>27</v>
      </c>
      <c r="C32" s="67"/>
      <c r="D32" t="s">
        <v>59</v>
      </c>
    </row>
    <row r="33" spans="2:10" ht="21" thickBot="1">
      <c r="B33" s="59"/>
      <c r="C33" s="60"/>
      <c r="D33" s="36" t="s">
        <v>32</v>
      </c>
      <c r="E33" s="21"/>
      <c r="F33" s="79"/>
      <c r="G33" s="36" t="s">
        <v>33</v>
      </c>
      <c r="H33" s="21"/>
      <c r="I33" s="22"/>
      <c r="J33" s="37"/>
    </row>
    <row r="34" spans="2:10" ht="21">
      <c r="B34" s="61" t="s">
        <v>39</v>
      </c>
      <c r="C34" s="62"/>
      <c r="D34" s="29" t="s">
        <v>29</v>
      </c>
      <c r="E34" s="29"/>
      <c r="F34" s="80" t="s">
        <v>29</v>
      </c>
      <c r="G34" s="29" t="s">
        <v>34</v>
      </c>
      <c r="H34" s="29"/>
      <c r="I34" s="29" t="s">
        <v>34</v>
      </c>
      <c r="J34" s="38" t="s">
        <v>40</v>
      </c>
    </row>
    <row r="35" spans="2:10" ht="13.5" thickBot="1">
      <c r="B35" s="47"/>
      <c r="C35" s="57"/>
      <c r="D35" s="31" t="s">
        <v>30</v>
      </c>
      <c r="E35" s="31" t="s">
        <v>19</v>
      </c>
      <c r="F35" s="81" t="s">
        <v>31</v>
      </c>
      <c r="G35" s="31" t="s">
        <v>35</v>
      </c>
      <c r="H35" s="31" t="s">
        <v>19</v>
      </c>
      <c r="I35" s="31" t="s">
        <v>36</v>
      </c>
      <c r="J35" s="38" t="s">
        <v>21</v>
      </c>
    </row>
    <row r="36" spans="2:10" ht="12.75">
      <c r="B36" s="39" t="s">
        <v>28</v>
      </c>
      <c r="C36" s="40" t="s">
        <v>25</v>
      </c>
      <c r="D36" s="89">
        <v>3000</v>
      </c>
      <c r="E36" s="89">
        <v>31.05</v>
      </c>
      <c r="F36" s="90">
        <f>D36-E36</f>
        <v>2968.95</v>
      </c>
      <c r="G36" s="89">
        <f>F36*1.1</f>
        <v>3265.8450000000003</v>
      </c>
      <c r="H36" s="89">
        <v>31.05</v>
      </c>
      <c r="I36" s="89">
        <f>G36-H36</f>
        <v>3234.795</v>
      </c>
      <c r="J36" s="42"/>
    </row>
    <row r="37" spans="2:10" ht="12.75">
      <c r="B37" s="43"/>
      <c r="C37" s="44" t="s">
        <v>37</v>
      </c>
      <c r="D37" s="3">
        <v>15</v>
      </c>
      <c r="E37" s="3"/>
      <c r="F37" s="82"/>
      <c r="G37" s="3"/>
      <c r="H37" s="3"/>
      <c r="I37" s="3">
        <v>15</v>
      </c>
      <c r="J37" s="45"/>
    </row>
    <row r="38" spans="2:10" ht="12.75">
      <c r="B38" s="43"/>
      <c r="C38" s="44" t="s">
        <v>38</v>
      </c>
      <c r="D38" s="3">
        <f>D36*D37</f>
        <v>45000</v>
      </c>
      <c r="E38" s="3"/>
      <c r="F38" s="82"/>
      <c r="G38" s="3"/>
      <c r="H38" s="3"/>
      <c r="I38" s="96">
        <f>I36*I37</f>
        <v>48521.925</v>
      </c>
      <c r="J38" s="91">
        <f>(I38-D38)/D38*100</f>
        <v>7.826500000000007</v>
      </c>
    </row>
    <row r="39" spans="2:10" ht="12.75">
      <c r="B39" s="43"/>
      <c r="C39" s="46" t="s">
        <v>26</v>
      </c>
      <c r="D39" s="92">
        <v>3000</v>
      </c>
      <c r="E39" s="92">
        <v>31.05</v>
      </c>
      <c r="F39" s="93">
        <f>D39-E39</f>
        <v>2968.95</v>
      </c>
      <c r="G39" s="92">
        <f>F39*0.9</f>
        <v>2672.055</v>
      </c>
      <c r="H39" s="92">
        <v>31.05</v>
      </c>
      <c r="I39" s="92">
        <f>G39-H39</f>
        <v>2641.0049999999997</v>
      </c>
      <c r="J39" s="45"/>
    </row>
    <row r="40" spans="2:10" ht="12.75">
      <c r="B40" s="43"/>
      <c r="C40" s="44" t="s">
        <v>37</v>
      </c>
      <c r="D40" s="3">
        <v>5</v>
      </c>
      <c r="E40" s="3"/>
      <c r="F40" s="82"/>
      <c r="G40" s="3"/>
      <c r="H40" s="3"/>
      <c r="I40" s="3">
        <v>5</v>
      </c>
      <c r="J40" s="45"/>
    </row>
    <row r="41" spans="2:10" ht="12.75">
      <c r="B41" s="43"/>
      <c r="C41" s="44" t="s">
        <v>38</v>
      </c>
      <c r="D41" s="3">
        <f>D39*D40</f>
        <v>15000</v>
      </c>
      <c r="E41" s="3"/>
      <c r="F41" s="82"/>
      <c r="G41" s="3"/>
      <c r="H41" s="3"/>
      <c r="I41" s="92">
        <f>I39*I40</f>
        <v>13205.024999999998</v>
      </c>
      <c r="J41" s="94">
        <f>(I41-D41)/D41*100</f>
        <v>-11.966500000000014</v>
      </c>
    </row>
    <row r="42" spans="2:10" ht="13.5" thickBot="1">
      <c r="B42" s="47"/>
      <c r="C42" s="48" t="s">
        <v>41</v>
      </c>
      <c r="D42" s="69">
        <f>D38+D41</f>
        <v>60000</v>
      </c>
      <c r="E42" s="49"/>
      <c r="F42" s="78"/>
      <c r="G42" s="49"/>
      <c r="H42" s="49"/>
      <c r="I42" s="97">
        <f>I38+I41</f>
        <v>61726.95</v>
      </c>
      <c r="J42" s="50">
        <f>(I42-D42)/D42*100</f>
        <v>2.878249999999995</v>
      </c>
    </row>
    <row r="43" spans="2:10" ht="13.5" thickBot="1">
      <c r="B43" s="3"/>
      <c r="C43" s="44"/>
      <c r="D43" s="3"/>
      <c r="E43" s="3"/>
      <c r="F43" s="82"/>
      <c r="G43" s="3"/>
      <c r="H43" s="3"/>
      <c r="I43" s="3"/>
      <c r="J43" s="51"/>
    </row>
    <row r="44" spans="2:10" ht="12.75">
      <c r="B44" s="39" t="s">
        <v>42</v>
      </c>
      <c r="C44" s="40" t="s">
        <v>25</v>
      </c>
      <c r="D44" s="89">
        <f>I42/20</f>
        <v>3086.3475</v>
      </c>
      <c r="E44" s="89">
        <v>31.05</v>
      </c>
      <c r="F44" s="90">
        <f>D44-E44</f>
        <v>3055.2974999999997</v>
      </c>
      <c r="G44" s="89">
        <f>F44*1.1</f>
        <v>3360.82725</v>
      </c>
      <c r="H44" s="89">
        <v>31.05</v>
      </c>
      <c r="I44" s="89">
        <f>G44-H44</f>
        <v>3329.7772499999996</v>
      </c>
      <c r="J44" s="42"/>
    </row>
    <row r="45" spans="2:10" ht="12.75">
      <c r="B45" s="43"/>
      <c r="C45" s="44" t="s">
        <v>37</v>
      </c>
      <c r="D45" s="3">
        <v>15</v>
      </c>
      <c r="E45" s="3"/>
      <c r="F45" s="82"/>
      <c r="G45" s="3"/>
      <c r="H45" s="3"/>
      <c r="I45" s="3">
        <v>15</v>
      </c>
      <c r="J45" s="45"/>
    </row>
    <row r="46" spans="2:10" ht="13.5" thickBot="1">
      <c r="B46" s="43"/>
      <c r="C46" s="44" t="s">
        <v>38</v>
      </c>
      <c r="D46" s="3">
        <f>D44*D45</f>
        <v>46295.212499999994</v>
      </c>
      <c r="E46" s="3"/>
      <c r="F46" s="82"/>
      <c r="G46" s="3"/>
      <c r="H46" s="3"/>
      <c r="I46" s="96">
        <f>I44*I45</f>
        <v>49946.658749999995</v>
      </c>
      <c r="J46" s="91">
        <f>(I46-D46)/D46*100</f>
        <v>7.88730854189297</v>
      </c>
    </row>
    <row r="47" spans="2:10" ht="12.75">
      <c r="B47" s="43"/>
      <c r="C47" s="46" t="s">
        <v>26</v>
      </c>
      <c r="D47" s="89">
        <v>3086.3475</v>
      </c>
      <c r="E47" s="89">
        <v>31.05</v>
      </c>
      <c r="F47" s="90">
        <v>3055.2974999999997</v>
      </c>
      <c r="G47" s="92">
        <f>F47*0.9</f>
        <v>2749.76775</v>
      </c>
      <c r="H47" s="92">
        <v>31.05</v>
      </c>
      <c r="I47" s="92">
        <f>G47-H47</f>
        <v>2718.71775</v>
      </c>
      <c r="J47" s="95"/>
    </row>
    <row r="48" spans="2:10" ht="12.75">
      <c r="B48" s="43"/>
      <c r="C48" s="44" t="s">
        <v>37</v>
      </c>
      <c r="D48" s="3">
        <v>5</v>
      </c>
      <c r="E48" s="3"/>
      <c r="F48" s="82"/>
      <c r="G48" s="3"/>
      <c r="H48" s="3"/>
      <c r="I48" s="3">
        <v>5</v>
      </c>
      <c r="J48" s="95"/>
    </row>
    <row r="49" spans="2:10" ht="12.75">
      <c r="B49" s="43"/>
      <c r="C49" s="44" t="s">
        <v>38</v>
      </c>
      <c r="D49" s="3">
        <f>D47*D48</f>
        <v>15431.7375</v>
      </c>
      <c r="E49" s="3"/>
      <c r="F49" s="82"/>
      <c r="G49" s="3"/>
      <c r="H49" s="3"/>
      <c r="I49" s="92">
        <f>I47*I48</f>
        <v>13593.588749999999</v>
      </c>
      <c r="J49" s="94">
        <f>(I49-D49)/D49*100</f>
        <v>-11.91148274781113</v>
      </c>
    </row>
    <row r="50" spans="2:10" ht="13.5" thickBot="1">
      <c r="B50" s="47"/>
      <c r="C50" s="48" t="s">
        <v>41</v>
      </c>
      <c r="D50" s="49">
        <f>D46+D49</f>
        <v>61726.95</v>
      </c>
      <c r="E50" s="49"/>
      <c r="F50" s="78"/>
      <c r="G50" s="49"/>
      <c r="H50" s="49"/>
      <c r="I50" s="68">
        <f>I46+I49</f>
        <v>63540.2475</v>
      </c>
      <c r="J50" s="50">
        <f>(I50-D50)/D50*100</f>
        <v>2.937610719466944</v>
      </c>
    </row>
    <row r="51" spans="2:10" ht="12.75">
      <c r="B51" s="3"/>
      <c r="C51" s="44"/>
      <c r="D51" s="3"/>
      <c r="E51" s="3"/>
      <c r="F51" s="82"/>
      <c r="G51" s="3"/>
      <c r="H51" s="3"/>
      <c r="I51" s="3"/>
      <c r="J51" s="51"/>
    </row>
    <row r="52" ht="12.75">
      <c r="B52" t="s">
        <v>60</v>
      </c>
    </row>
    <row r="53" ht="13.5" thickBot="1">
      <c r="B53" t="s">
        <v>63</v>
      </c>
    </row>
    <row r="54" spans="2:10" ht="13.5" thickBot="1">
      <c r="B54" t="s">
        <v>61</v>
      </c>
      <c r="D54" t="s">
        <v>62</v>
      </c>
      <c r="J54" s="52">
        <f>(I50-D42)/D42*100</f>
        <v>5.900412499999996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2:J52"/>
  <sheetViews>
    <sheetView tabSelected="1" workbookViewId="0" topLeftCell="A1">
      <selection activeCell="J17" sqref="J17"/>
    </sheetView>
  </sheetViews>
  <sheetFormatPr defaultColWidth="11.421875" defaultRowHeight="12.75"/>
  <sheetData>
    <row r="2" spans="2:6" ht="15">
      <c r="B2" s="17" t="s">
        <v>10</v>
      </c>
      <c r="C2" s="17"/>
      <c r="D2" s="17"/>
      <c r="F2" t="s">
        <v>11</v>
      </c>
    </row>
    <row r="3" ht="12.75">
      <c r="B3" s="4" t="s">
        <v>12</v>
      </c>
    </row>
    <row r="4" ht="12.75">
      <c r="B4" s="4"/>
    </row>
    <row r="5" spans="2:3" ht="12.75">
      <c r="B5" t="s">
        <v>13</v>
      </c>
      <c r="C5" t="s">
        <v>14</v>
      </c>
    </row>
    <row r="6" ht="12.75">
      <c r="C6" t="s">
        <v>16</v>
      </c>
    </row>
    <row r="7" ht="12.75">
      <c r="C7" t="s">
        <v>4</v>
      </c>
    </row>
    <row r="8" ht="12.75">
      <c r="C8" t="s">
        <v>3</v>
      </c>
    </row>
    <row r="9" ht="12.75">
      <c r="C9" t="s">
        <v>5</v>
      </c>
    </row>
    <row r="10" ht="12.75">
      <c r="C10" t="s">
        <v>0</v>
      </c>
    </row>
    <row r="11" ht="13.5" thickBot="1"/>
    <row r="12" spans="2:6" ht="13.5" thickBot="1">
      <c r="B12" s="6" t="s">
        <v>1</v>
      </c>
      <c r="C12" s="9"/>
      <c r="D12" s="10" t="s">
        <v>9</v>
      </c>
      <c r="E12" s="10"/>
      <c r="F12" s="11"/>
    </row>
    <row r="13" spans="2:6" ht="13.5" thickBot="1">
      <c r="B13" s="8" t="s">
        <v>2</v>
      </c>
      <c r="C13" s="12">
        <v>3000</v>
      </c>
      <c r="D13" s="13">
        <v>4000</v>
      </c>
      <c r="E13" s="13">
        <v>6000</v>
      </c>
      <c r="F13" s="13">
        <v>9000</v>
      </c>
    </row>
    <row r="15" spans="2:6" ht="12.75">
      <c r="B15" s="16">
        <v>70</v>
      </c>
      <c r="C15">
        <v>9.73</v>
      </c>
      <c r="D15" s="1">
        <v>11.55</v>
      </c>
      <c r="E15" s="1">
        <v>13.36</v>
      </c>
      <c r="F15" s="1">
        <v>14.57</v>
      </c>
    </row>
    <row r="16" spans="2:6" ht="12.75">
      <c r="B16" s="16">
        <v>72</v>
      </c>
      <c r="C16" s="2">
        <v>11.49</v>
      </c>
      <c r="D16" s="1">
        <v>13.31</v>
      </c>
      <c r="E16" s="1">
        <v>15.14</v>
      </c>
      <c r="F16" s="1">
        <v>16.36</v>
      </c>
    </row>
    <row r="17" spans="2:10" ht="12.75">
      <c r="B17" s="16">
        <v>75</v>
      </c>
      <c r="C17" s="2">
        <v>14.1</v>
      </c>
      <c r="D17" s="1">
        <v>16</v>
      </c>
      <c r="E17" s="1">
        <v>18.1</v>
      </c>
      <c r="F17" s="1">
        <v>19.08</v>
      </c>
      <c r="J17" s="18"/>
    </row>
    <row r="18" spans="2:6" ht="12.75">
      <c r="B18" s="16">
        <v>80</v>
      </c>
      <c r="C18" s="1">
        <v>18.7</v>
      </c>
      <c r="D18" s="1">
        <v>20.59</v>
      </c>
      <c r="E18" s="1">
        <v>22.47</v>
      </c>
      <c r="F18" s="1">
        <v>23.73</v>
      </c>
    </row>
    <row r="19" ht="12.75">
      <c r="C19" s="3"/>
    </row>
    <row r="21" spans="2:6" ht="12.75">
      <c r="B21" t="s">
        <v>13</v>
      </c>
      <c r="C21" s="19" t="s">
        <v>15</v>
      </c>
      <c r="D21" s="4"/>
      <c r="E21" s="4"/>
      <c r="F21" s="4"/>
    </row>
    <row r="22" ht="13.5" thickBot="1"/>
    <row r="23" spans="2:6" ht="12.75">
      <c r="B23" s="6" t="s">
        <v>1</v>
      </c>
      <c r="C23" s="14"/>
      <c r="D23" s="14" t="s">
        <v>9</v>
      </c>
      <c r="E23" s="14"/>
      <c r="F23" s="15"/>
    </row>
    <row r="24" spans="2:6" ht="13.5" thickBot="1">
      <c r="B24" s="8" t="s">
        <v>2</v>
      </c>
      <c r="C24" s="15">
        <v>3000</v>
      </c>
      <c r="D24" s="16">
        <v>4000</v>
      </c>
      <c r="E24" s="16">
        <v>6000</v>
      </c>
      <c r="F24" s="16">
        <v>9000</v>
      </c>
    </row>
    <row r="26" spans="2:6" ht="12.75">
      <c r="B26" s="1">
        <v>70</v>
      </c>
      <c r="C26">
        <v>15.2</v>
      </c>
      <c r="D26" s="1">
        <v>18.03</v>
      </c>
      <c r="E26" s="20">
        <v>20.87</v>
      </c>
      <c r="F26" s="1">
        <v>22.75</v>
      </c>
    </row>
    <row r="27" spans="2:6" ht="12.75">
      <c r="B27" s="1">
        <v>72</v>
      </c>
      <c r="C27" s="2">
        <v>18.02</v>
      </c>
      <c r="D27" s="1">
        <v>20.88</v>
      </c>
      <c r="E27" s="20">
        <v>23.75</v>
      </c>
      <c r="F27" s="1">
        <v>25.66</v>
      </c>
    </row>
    <row r="28" spans="2:6" ht="12.75">
      <c r="B28" s="1">
        <v>75</v>
      </c>
      <c r="C28" s="2">
        <v>22.28</v>
      </c>
      <c r="D28" s="1">
        <v>25.25</v>
      </c>
      <c r="E28" s="20">
        <v>28.44</v>
      </c>
      <c r="F28" s="1">
        <v>30.12</v>
      </c>
    </row>
    <row r="29" spans="2:6" ht="12.75">
      <c r="B29" s="1">
        <v>80</v>
      </c>
      <c r="C29" s="1">
        <v>29.82</v>
      </c>
      <c r="D29" s="1">
        <v>32.83</v>
      </c>
      <c r="E29" s="20">
        <v>35.84</v>
      </c>
      <c r="F29" s="1">
        <v>37.84</v>
      </c>
    </row>
    <row r="31" ht="13.5" thickBot="1"/>
    <row r="32" spans="2:6" ht="13.5" thickBot="1">
      <c r="B32" s="6" t="s">
        <v>1</v>
      </c>
      <c r="D32" s="4" t="s">
        <v>7</v>
      </c>
      <c r="E32" s="4"/>
      <c r="F32" s="4"/>
    </row>
    <row r="33" spans="2:6" ht="13.5" thickBot="1">
      <c r="B33" s="7" t="s">
        <v>8</v>
      </c>
      <c r="C33" s="9" t="s">
        <v>9</v>
      </c>
      <c r="D33" s="10"/>
      <c r="E33" s="10"/>
      <c r="F33" s="11"/>
    </row>
    <row r="34" spans="2:6" ht="13.5" thickBot="1">
      <c r="B34" s="8" t="s">
        <v>6</v>
      </c>
      <c r="C34" s="12">
        <v>3000</v>
      </c>
      <c r="D34" s="13">
        <v>4000</v>
      </c>
      <c r="E34" s="13">
        <v>6000</v>
      </c>
      <c r="F34" s="13">
        <v>9000</v>
      </c>
    </row>
    <row r="35" spans="2:6" ht="12.75">
      <c r="B35" s="5">
        <v>1</v>
      </c>
      <c r="C35" s="1">
        <v>3.28</v>
      </c>
      <c r="D35" s="1">
        <v>3.71</v>
      </c>
      <c r="E35" s="1">
        <v>4.14</v>
      </c>
      <c r="F35" s="1">
        <v>4.43</v>
      </c>
    </row>
    <row r="36" spans="2:6" ht="12.75">
      <c r="B36" s="1">
        <v>2</v>
      </c>
      <c r="C36" s="1">
        <v>6.73</v>
      </c>
      <c r="D36" s="1">
        <v>7.61</v>
      </c>
      <c r="E36" s="1">
        <v>8.71</v>
      </c>
      <c r="F36" s="1">
        <v>9.08</v>
      </c>
    </row>
    <row r="37" spans="2:6" ht="12.75">
      <c r="B37" s="1">
        <v>3</v>
      </c>
      <c r="C37" s="1">
        <v>10.3</v>
      </c>
      <c r="D37" s="1">
        <v>11.7</v>
      </c>
      <c r="E37" s="1">
        <v>13.29</v>
      </c>
      <c r="F37" s="1">
        <v>13.96</v>
      </c>
    </row>
    <row r="38" spans="2:6" ht="12.75">
      <c r="B38" s="1">
        <v>4</v>
      </c>
      <c r="C38" s="1">
        <v>14.1</v>
      </c>
      <c r="D38" s="1">
        <v>16</v>
      </c>
      <c r="E38" s="1">
        <v>18.1</v>
      </c>
      <c r="F38" s="1">
        <v>19.08</v>
      </c>
    </row>
    <row r="39" spans="2:6" ht="12.75">
      <c r="B39" s="1">
        <v>5</v>
      </c>
      <c r="C39" s="1">
        <v>18.09</v>
      </c>
      <c r="D39" s="1">
        <v>20.51</v>
      </c>
      <c r="E39" s="1">
        <v>23.15</v>
      </c>
      <c r="F39" s="1">
        <v>24.47</v>
      </c>
    </row>
    <row r="40" spans="2:6" ht="12.75">
      <c r="B40" s="1">
        <v>6</v>
      </c>
      <c r="C40" s="1">
        <v>22.28</v>
      </c>
      <c r="D40" s="1">
        <v>25.25</v>
      </c>
      <c r="E40" s="1">
        <v>28.44</v>
      </c>
      <c r="F40" s="1">
        <v>30.12</v>
      </c>
    </row>
    <row r="43" spans="2:3" ht="12.75">
      <c r="B43" s="4" t="s">
        <v>64</v>
      </c>
      <c r="C43" s="4"/>
    </row>
    <row r="45" ht="12.75">
      <c r="B45" t="s">
        <v>51</v>
      </c>
    </row>
    <row r="46" ht="12.75">
      <c r="B46" t="s">
        <v>52</v>
      </c>
    </row>
    <row r="47" ht="12.75">
      <c r="B47" t="s">
        <v>56</v>
      </c>
    </row>
    <row r="49" spans="2:5" ht="12.75">
      <c r="B49" s="1" t="s">
        <v>53</v>
      </c>
      <c r="C49" s="1">
        <v>10</v>
      </c>
      <c r="D49" s="1">
        <v>10</v>
      </c>
      <c r="E49" s="1">
        <v>12</v>
      </c>
    </row>
    <row r="50" spans="2:5" ht="12.75">
      <c r="B50" s="1" t="s">
        <v>54</v>
      </c>
      <c r="C50" s="1">
        <v>10</v>
      </c>
      <c r="D50" s="1">
        <v>8</v>
      </c>
      <c r="E50" s="1">
        <v>8</v>
      </c>
    </row>
    <row r="52" spans="2:5" ht="12.75">
      <c r="B52" s="1" t="s">
        <v>55</v>
      </c>
      <c r="C52" s="83">
        <v>19.08</v>
      </c>
      <c r="D52" s="83">
        <v>20.74</v>
      </c>
      <c r="E52" s="83">
        <v>25.84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3:J18"/>
  <sheetViews>
    <sheetView workbookViewId="0" topLeftCell="A1">
      <selection activeCell="J3" sqref="J3"/>
    </sheetView>
  </sheetViews>
  <sheetFormatPr defaultColWidth="11.421875" defaultRowHeight="12.75"/>
  <sheetData>
    <row r="2" ht="13.5" thickBot="1"/>
    <row r="3" spans="2:4" ht="24.75" thickBot="1">
      <c r="B3" s="103" t="s">
        <v>79</v>
      </c>
      <c r="C3" s="25"/>
      <c r="D3" s="118"/>
    </row>
    <row r="4" spans="2:4" ht="24">
      <c r="B4" s="117"/>
      <c r="C4" s="118"/>
      <c r="D4" s="118"/>
    </row>
    <row r="6" ht="13.5" thickBot="1"/>
    <row r="7" spans="2:10" ht="24">
      <c r="B7" s="104" t="s">
        <v>75</v>
      </c>
      <c r="C7" s="105"/>
      <c r="D7" s="105"/>
      <c r="E7" s="105"/>
      <c r="F7" s="105"/>
      <c r="G7" s="105"/>
      <c r="H7" s="113"/>
      <c r="I7" s="41"/>
      <c r="J7" s="102"/>
    </row>
    <row r="8" spans="2:10" ht="24">
      <c r="B8" s="106" t="s">
        <v>72</v>
      </c>
      <c r="C8" s="107"/>
      <c r="D8" s="107"/>
      <c r="E8" s="107"/>
      <c r="F8" s="108"/>
      <c r="G8" s="108"/>
      <c r="H8" s="110"/>
      <c r="I8" s="3"/>
      <c r="J8" s="101"/>
    </row>
    <row r="9" spans="2:10" ht="24">
      <c r="B9" s="109" t="s">
        <v>71</v>
      </c>
      <c r="C9" s="108"/>
      <c r="D9" s="108"/>
      <c r="E9" s="108"/>
      <c r="F9" s="108"/>
      <c r="G9" s="108"/>
      <c r="H9" s="110"/>
      <c r="I9" s="3"/>
      <c r="J9" s="101"/>
    </row>
    <row r="10" spans="2:10" ht="24">
      <c r="B10" s="109" t="s">
        <v>73</v>
      </c>
      <c r="C10" s="110"/>
      <c r="D10" s="110"/>
      <c r="E10" s="110"/>
      <c r="F10" s="110"/>
      <c r="G10" s="110"/>
      <c r="H10" s="110"/>
      <c r="I10" s="3"/>
      <c r="J10" s="101"/>
    </row>
    <row r="11" spans="2:10" ht="24.75" thickBot="1">
      <c r="B11" s="111" t="s">
        <v>74</v>
      </c>
      <c r="C11" s="112"/>
      <c r="D11" s="112"/>
      <c r="E11" s="112"/>
      <c r="F11" s="112"/>
      <c r="G11" s="112"/>
      <c r="H11" s="112"/>
      <c r="I11" s="49"/>
      <c r="J11" s="57"/>
    </row>
    <row r="12" spans="2:10" ht="12.75" customHeight="1">
      <c r="B12" s="108"/>
      <c r="C12" s="110"/>
      <c r="D12" s="110"/>
      <c r="E12" s="110"/>
      <c r="F12" s="110"/>
      <c r="G12" s="110"/>
      <c r="H12" s="110"/>
      <c r="I12" s="3"/>
      <c r="J12" s="3"/>
    </row>
    <row r="13" spans="2:10" ht="12.75" customHeight="1">
      <c r="B13" s="108"/>
      <c r="C13" s="110"/>
      <c r="D13" s="110"/>
      <c r="E13" s="110"/>
      <c r="F13" s="110"/>
      <c r="G13" s="110"/>
      <c r="H13" s="110"/>
      <c r="I13" s="3"/>
      <c r="J13" s="3"/>
    </row>
    <row r="14" ht="12.75" customHeight="1"/>
    <row r="15" ht="12.75" customHeight="1" thickBot="1"/>
    <row r="16" spans="2:10" ht="24">
      <c r="B16" s="114" t="s">
        <v>76</v>
      </c>
      <c r="C16" s="113"/>
      <c r="D16" s="113"/>
      <c r="E16" s="113"/>
      <c r="F16" s="113"/>
      <c r="G16" s="113"/>
      <c r="H16" s="113"/>
      <c r="I16" s="41"/>
      <c r="J16" s="102"/>
    </row>
    <row r="17" spans="2:10" ht="24">
      <c r="B17" s="115" t="s">
        <v>77</v>
      </c>
      <c r="C17" s="110"/>
      <c r="D17" s="110"/>
      <c r="E17" s="110"/>
      <c r="F17" s="110"/>
      <c r="G17" s="110"/>
      <c r="H17" s="110"/>
      <c r="I17" s="3"/>
      <c r="J17" s="101"/>
    </row>
    <row r="18" spans="2:10" ht="24.75" thickBot="1">
      <c r="B18" s="116" t="s">
        <v>78</v>
      </c>
      <c r="C18" s="112"/>
      <c r="D18" s="112"/>
      <c r="E18" s="112"/>
      <c r="F18" s="112"/>
      <c r="G18" s="112"/>
      <c r="H18" s="112"/>
      <c r="I18" s="49"/>
      <c r="J18" s="5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Licence enregistrée</dc:creator>
  <cp:keywords/>
  <dc:description/>
  <cp:lastModifiedBy>Menu</cp:lastModifiedBy>
  <cp:lastPrinted>2006-05-14T09:36:16Z</cp:lastPrinted>
  <dcterms:created xsi:type="dcterms:W3CDTF">2006-04-27T06:51:55Z</dcterms:created>
  <dcterms:modified xsi:type="dcterms:W3CDTF">2006-05-24T21:04:04Z</dcterms:modified>
  <cp:category/>
  <cp:version/>
  <cp:contentType/>
  <cp:contentStatus/>
</cp:coreProperties>
</file>